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45" windowWidth="12120" windowHeight="8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<sst xmlns="http://schemas.openxmlformats.org/spreadsheetml/2006/main" count="293" uniqueCount="111">
  <si>
    <t>Koht</t>
  </si>
  <si>
    <t>Nimi</t>
  </si>
  <si>
    <t>Sünd.</t>
  </si>
  <si>
    <t>Klubi</t>
  </si>
  <si>
    <t>L</t>
  </si>
  <si>
    <t>K</t>
  </si>
  <si>
    <t>P</t>
  </si>
  <si>
    <t>N17</t>
  </si>
  <si>
    <t>M17</t>
  </si>
  <si>
    <t>N19</t>
  </si>
  <si>
    <t>M19</t>
  </si>
  <si>
    <t>M21</t>
  </si>
  <si>
    <t>N</t>
  </si>
  <si>
    <t>M</t>
  </si>
  <si>
    <t>Kaotus</t>
  </si>
  <si>
    <t>SPRINT</t>
  </si>
  <si>
    <t>trahviring 150 m</t>
  </si>
  <si>
    <t>Aeg</t>
  </si>
  <si>
    <t>Stardiaeg</t>
  </si>
  <si>
    <t>6 km (3 x 2,0) rullidelt</t>
  </si>
  <si>
    <t>7,5 km (3 x 2,5) rullidelt</t>
  </si>
  <si>
    <t>10 km (3 x 3,3) rullidelt</t>
  </si>
  <si>
    <t>Nr</t>
  </si>
  <si>
    <t>Peakohtunik: Ants Orasson</t>
  </si>
  <si>
    <t>F</t>
  </si>
  <si>
    <t>DALECKIS Dzintars</t>
  </si>
  <si>
    <t>SLAVENS Kristers</t>
  </si>
  <si>
    <t>BALODIS Rudis</t>
  </si>
  <si>
    <t>BENDIKA Baiba</t>
  </si>
  <si>
    <t>PERV Taavi</t>
  </si>
  <si>
    <t>ZAHKNA Rene</t>
  </si>
  <si>
    <t>SÜ Võru Biathlon</t>
  </si>
  <si>
    <t>Karupesa Team</t>
  </si>
  <si>
    <t>VAHTRA Eno</t>
  </si>
  <si>
    <t>SPKL Sakala Biathlon</t>
  </si>
  <si>
    <t>MOOR Hannes</t>
  </si>
  <si>
    <t>Vastseliina SPKL</t>
  </si>
  <si>
    <t>MOOR Hanna</t>
  </si>
  <si>
    <t>SIKK Tarvi</t>
  </si>
  <si>
    <t>Äkke SUKL/Narva SPKO Energia</t>
  </si>
  <si>
    <t>VŠIVTSEV Mart</t>
  </si>
  <si>
    <t>BOTŠTARJOVA Alina</t>
  </si>
  <si>
    <t>PAVLOVA Violina</t>
  </si>
  <si>
    <t>Äkke SPKL/Narva SPKO Energia</t>
  </si>
  <si>
    <t>PRIBÕLOVSKAJA Ksenja</t>
  </si>
  <si>
    <t>SPKL Biathlon</t>
  </si>
  <si>
    <t>TOMINGAS Tuuli</t>
  </si>
  <si>
    <t>SPKL Biathlon/Tallinna SPKO</t>
  </si>
  <si>
    <t>ROOTALU Hans-Kristen</t>
  </si>
  <si>
    <t>HELDNA Robert</t>
  </si>
  <si>
    <t>SIIMER Kristo</t>
  </si>
  <si>
    <t>AOLAID Marten</t>
  </si>
  <si>
    <t>VIILUKAS Anneliis</t>
  </si>
  <si>
    <t>SAREVET Kirte Katrin</t>
  </si>
  <si>
    <t>TUVI Kristo</t>
  </si>
  <si>
    <t>Elva SUKL</t>
  </si>
  <si>
    <t>UNT Mihkel</t>
  </si>
  <si>
    <t>KOMPUS Kaidor</t>
  </si>
  <si>
    <t>ERMITS Kalev</t>
  </si>
  <si>
    <t>LESSING Roland</t>
  </si>
  <si>
    <t>KÕIV Kauri</t>
  </si>
  <si>
    <t>VIIGIPUU Kristel</t>
  </si>
  <si>
    <t>Rank</t>
  </si>
  <si>
    <t>Bib</t>
  </si>
  <si>
    <t>Name</t>
  </si>
  <si>
    <t>Nat</t>
  </si>
  <si>
    <t xml:space="preserve">Start </t>
  </si>
  <si>
    <t>S</t>
  </si>
  <si>
    <t>Total</t>
  </si>
  <si>
    <t>Time</t>
  </si>
  <si>
    <t>Behind</t>
  </si>
  <si>
    <t xml:space="preserve">Eesti lahtised MV 2016 suvebiathlonis </t>
  </si>
  <si>
    <t>Open Estonian  CH 2016 summer biathlon</t>
  </si>
  <si>
    <t>TALVIK Hedvig</t>
  </si>
  <si>
    <t>TELGMA Teele</t>
  </si>
  <si>
    <t>OJAVEE Kerstin</t>
  </si>
  <si>
    <t>BALABANOVA Sofija</t>
  </si>
  <si>
    <t>KONS Kristel Kai</t>
  </si>
  <si>
    <t>SAUE Eveli</t>
  </si>
  <si>
    <t>Latvia</t>
  </si>
  <si>
    <t>GAIM Grete</t>
  </si>
  <si>
    <t>SÜ Võru Biathlon/Võru SPKO</t>
  </si>
  <si>
    <t>Latvia CPSS</t>
  </si>
  <si>
    <t>SIKK Keit</t>
  </si>
  <si>
    <t>KOLL Jürgen</t>
  </si>
  <si>
    <t>CIMDINS Mikus</t>
  </si>
  <si>
    <t>PERV Joosep</t>
  </si>
  <si>
    <t>FASTER Markus</t>
  </si>
  <si>
    <t>HAGELBERG Aksel</t>
  </si>
  <si>
    <t>AAN Sten Anders</t>
  </si>
  <si>
    <t>PÄRT Markus</t>
  </si>
  <si>
    <t>FOMINÕKH Grigori</t>
  </si>
  <si>
    <t>ROKHMANOV Ruslan</t>
  </si>
  <si>
    <t>UHA Jüri</t>
  </si>
  <si>
    <t>GOLDIN Erik</t>
  </si>
  <si>
    <t>SIKK Kermo</t>
  </si>
  <si>
    <t>BRICIS Ilmars</t>
  </si>
  <si>
    <t>KULBIN Karel</t>
  </si>
  <si>
    <t>Peasekretär: Silva Hinnobert</t>
  </si>
  <si>
    <t>SPKL Biathlon/Tallinna SPKO/Aud</t>
  </si>
  <si>
    <t>Zahkna Team</t>
  </si>
  <si>
    <t>TALIHÄRM Johan</t>
  </si>
  <si>
    <t>Otepää, 10.09.2016</t>
  </si>
  <si>
    <t>REMMELG Martin</t>
  </si>
  <si>
    <t>Pühalepa SUKL Põhjakotkas</t>
  </si>
  <si>
    <t>LEHTLA Kadri</t>
  </si>
  <si>
    <t>Karupesa Team/Audentes</t>
  </si>
  <si>
    <t>KOPPA Marko</t>
  </si>
  <si>
    <t>*</t>
  </si>
  <si>
    <t>DNS</t>
  </si>
  <si>
    <t>* 2 minutit läbimata trahviringi eest 5.5.a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</si>
</sst>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m/d/yy\ h:mm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hh:mm:ss"/>
    <numFmt numFmtId="170" formatCode="[$-F400]h:mm:ss\ AM/PM"/>
    <numFmt numFmtId="171" formatCode="[$€-2]\ #,##0.00_);[Red]\([$€-2]\ #,##0.00\)"/>
    <numFmt numFmtId="172" formatCode="&quot;Jah&quot;;&quot;Jah&quot;;&quot;Ei&quot;"/>
    <numFmt numFmtId="173" formatCode="&quot;Tõene&quot;;&quot;Tõene&quot;;&quot;Väär&quot;"/>
    <numFmt numFmtId="174" formatCode="&quot;Sees&quot;;&quot;Sees&quot;;&quot;Väljas&quot;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 Baltic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24"/>
      <name val="Calibri"/>
      <family val="2"/>
    </font>
    <font>
      <sz val="18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3" borderId="3" applyNumberFormat="0" applyAlignment="0" applyProtection="0"/>
    <xf numFmtId="0" fontId="1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0" fillId="24" borderId="5" applyNumberFormat="0" applyFont="0" applyAlignment="0" applyProtection="0"/>
    <xf numFmtId="0" fontId="40" fillId="25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0" borderId="9" applyNumberFormat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1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21" fontId="0" fillId="0" borderId="0" xfId="0" applyNumberFormat="1" applyAlignment="1">
      <alignment horizontal="center"/>
    </xf>
    <xf numFmtId="21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21" fontId="0" fillId="0" borderId="0" xfId="0" applyNumberFormat="1" applyBorder="1" applyAlignment="1">
      <alignment/>
    </xf>
    <xf numFmtId="0" fontId="0" fillId="0" borderId="0" xfId="46" applyFont="1" applyBorder="1" applyAlignment="1">
      <alignment horizontal="center"/>
      <protection/>
    </xf>
    <xf numFmtId="0" fontId="3" fillId="0" borderId="0" xfId="46" applyFont="1" applyBorder="1" applyAlignment="1">
      <alignment horizontal="center"/>
      <protection/>
    </xf>
    <xf numFmtId="21" fontId="0" fillId="0" borderId="0" xfId="46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1" fontId="0" fillId="0" borderId="0" xfId="46" applyNumberFormat="1" applyFont="1" applyBorder="1" applyAlignment="1">
      <alignment horizontal="center"/>
      <protection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6" fillId="0" borderId="0" xfId="0" applyFont="1" applyAlignment="1">
      <alignment/>
    </xf>
    <xf numFmtId="0" fontId="29" fillId="0" borderId="10" xfId="0" applyFont="1" applyBorder="1" applyAlignment="1">
      <alignment horizontal="center"/>
    </xf>
    <xf numFmtId="21" fontId="29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20" fontId="28" fillId="0" borderId="10" xfId="0" applyNumberFormat="1" applyFont="1" applyFill="1" applyBorder="1" applyAlignment="1">
      <alignment/>
    </xf>
    <xf numFmtId="21" fontId="28" fillId="0" borderId="10" xfId="0" applyNumberFormat="1" applyFont="1" applyBorder="1" applyAlignment="1">
      <alignment horizontal="center"/>
    </xf>
    <xf numFmtId="20" fontId="28" fillId="0" borderId="10" xfId="0" applyNumberFormat="1" applyFont="1" applyBorder="1" applyAlignment="1">
      <alignment/>
    </xf>
    <xf numFmtId="0" fontId="28" fillId="0" borderId="11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10" xfId="46" applyFont="1" applyBorder="1" applyAlignment="1">
      <alignment horizontal="center"/>
      <protection/>
    </xf>
    <xf numFmtId="0" fontId="28" fillId="0" borderId="12" xfId="0" applyFont="1" applyBorder="1" applyAlignment="1">
      <alignment/>
    </xf>
    <xf numFmtId="0" fontId="28" fillId="0" borderId="10" xfId="0" applyFont="1" applyFill="1" applyBorder="1" applyAlignment="1">
      <alignment horizontal="center"/>
    </xf>
    <xf numFmtId="21" fontId="28" fillId="0" borderId="10" xfId="46" applyNumberFormat="1" applyFont="1" applyBorder="1" applyAlignment="1">
      <alignment horizontal="center"/>
      <protection/>
    </xf>
    <xf numFmtId="20" fontId="28" fillId="0" borderId="0" xfId="0" applyNumberFormat="1" applyFont="1" applyFill="1" applyBorder="1" applyAlignment="1">
      <alignment/>
    </xf>
    <xf numFmtId="0" fontId="28" fillId="0" borderId="0" xfId="46" applyFont="1" applyBorder="1" applyAlignment="1">
      <alignment horizontal="center"/>
      <protection/>
    </xf>
    <xf numFmtId="0" fontId="28" fillId="0" borderId="0" xfId="0" applyFont="1" applyBorder="1" applyAlignment="1">
      <alignment horizontal="center"/>
    </xf>
    <xf numFmtId="0" fontId="28" fillId="0" borderId="10" xfId="0" applyFont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30" fillId="0" borderId="13" xfId="0" applyFont="1" applyBorder="1" applyAlignment="1">
      <alignment/>
    </xf>
    <xf numFmtId="0" fontId="27" fillId="0" borderId="0" xfId="0" applyFont="1" applyAlignment="1">
      <alignment/>
    </xf>
    <xf numFmtId="21" fontId="27" fillId="0" borderId="0" xfId="0" applyNumberFormat="1" applyFont="1" applyAlignment="1">
      <alignment horizontal="center"/>
    </xf>
    <xf numFmtId="0" fontId="28" fillId="0" borderId="0" xfId="0" applyFont="1" applyBorder="1" applyAlignment="1">
      <alignment/>
    </xf>
    <xf numFmtId="0" fontId="28" fillId="0" borderId="11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21" fontId="28" fillId="0" borderId="0" xfId="0" applyNumberFormat="1" applyFont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170" fontId="28" fillId="0" borderId="10" xfId="46" applyNumberFormat="1" applyFont="1" applyBorder="1" applyAlignment="1">
      <alignment horizontal="center"/>
      <protection/>
    </xf>
    <xf numFmtId="21" fontId="27" fillId="0" borderId="0" xfId="0" applyNumberFormat="1" applyFont="1" applyBorder="1" applyAlignment="1">
      <alignment horizontal="center"/>
    </xf>
    <xf numFmtId="1" fontId="28" fillId="0" borderId="10" xfId="46" applyNumberFormat="1" applyFont="1" applyBorder="1" applyAlignment="1">
      <alignment horizontal="center"/>
      <protection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170" fontId="28" fillId="0" borderId="10" xfId="0" applyNumberFormat="1" applyFont="1" applyFill="1" applyBorder="1" applyAlignment="1">
      <alignment horizontal="center"/>
    </xf>
    <xf numFmtId="170" fontId="28" fillId="0" borderId="10" xfId="0" applyNumberFormat="1" applyFont="1" applyBorder="1" applyAlignment="1">
      <alignment horizontal="center"/>
    </xf>
    <xf numFmtId="0" fontId="28" fillId="0" borderId="10" xfId="0" applyFont="1" applyFill="1" applyBorder="1" applyAlignment="1">
      <alignment/>
    </xf>
    <xf numFmtId="0" fontId="28" fillId="0" borderId="0" xfId="0" applyFont="1" applyBorder="1" applyAlignment="1">
      <alignment horizontal="left"/>
    </xf>
    <xf numFmtId="170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21" fontId="28" fillId="0" borderId="10" xfId="0" applyNumberFormat="1" applyFont="1" applyBorder="1" applyAlignment="1">
      <alignment/>
    </xf>
    <xf numFmtId="21" fontId="3" fillId="0" borderId="10" xfId="46" applyNumberFormat="1" applyFont="1" applyBorder="1" applyAlignment="1">
      <alignment horizontal="center"/>
      <protection/>
    </xf>
    <xf numFmtId="21" fontId="3" fillId="0" borderId="0" xfId="46" applyNumberFormat="1" applyFont="1" applyBorder="1" applyAlignment="1">
      <alignment horizontal="center"/>
      <protection/>
    </xf>
    <xf numFmtId="20" fontId="28" fillId="0" borderId="0" xfId="0" applyNumberFormat="1" applyFont="1" applyBorder="1" applyAlignment="1">
      <alignment/>
    </xf>
    <xf numFmtId="0" fontId="28" fillId="0" borderId="0" xfId="0" applyFont="1" applyFill="1" applyBorder="1" applyAlignment="1">
      <alignment horizontal="center"/>
    </xf>
    <xf numFmtId="21" fontId="28" fillId="0" borderId="0" xfId="46" applyNumberFormat="1" applyFont="1" applyBorder="1" applyAlignment="1">
      <alignment horizontal="center"/>
      <protection/>
    </xf>
    <xf numFmtId="21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1" fontId="28" fillId="0" borderId="0" xfId="46" applyNumberFormat="1" applyFont="1" applyBorder="1" applyAlignment="1">
      <alignment horizontal="center"/>
      <protection/>
    </xf>
    <xf numFmtId="0" fontId="28" fillId="0" borderId="14" xfId="46" applyFont="1" applyBorder="1" applyAlignment="1">
      <alignment horizontal="center"/>
      <protection/>
    </xf>
    <xf numFmtId="0" fontId="28" fillId="0" borderId="14" xfId="0" applyFont="1" applyBorder="1" applyAlignment="1">
      <alignment horizontal="center"/>
    </xf>
    <xf numFmtId="0" fontId="28" fillId="0" borderId="14" xfId="0" applyFont="1" applyBorder="1" applyAlignment="1">
      <alignment/>
    </xf>
    <xf numFmtId="170" fontId="28" fillId="0" borderId="0" xfId="46" applyNumberFormat="1" applyFont="1" applyBorder="1" applyAlignment="1">
      <alignment horizontal="center"/>
      <protection/>
    </xf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0" fillId="0" borderId="0" xfId="0" applyFont="1" applyBorder="1" applyAlignment="1">
      <alignment/>
    </xf>
    <xf numFmtId="0" fontId="29" fillId="0" borderId="16" xfId="0" applyFont="1" applyBorder="1" applyAlignment="1">
      <alignment horizontal="center"/>
    </xf>
    <xf numFmtId="0" fontId="29" fillId="0" borderId="16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21" fontId="29" fillId="0" borderId="16" xfId="0" applyNumberFormat="1" applyFont="1" applyBorder="1" applyAlignment="1">
      <alignment horizontal="center"/>
    </xf>
    <xf numFmtId="0" fontId="28" fillId="0" borderId="17" xfId="0" applyFont="1" applyBorder="1" applyAlignment="1">
      <alignment/>
    </xf>
    <xf numFmtId="0" fontId="28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21" fontId="28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21" fontId="28" fillId="0" borderId="15" xfId="0" applyNumberFormat="1" applyFont="1" applyFill="1" applyBorder="1" applyAlignment="1">
      <alignment horizontal="center"/>
    </xf>
    <xf numFmtId="21" fontId="28" fillId="0" borderId="0" xfId="0" applyNumberFormat="1" applyFont="1" applyFill="1" applyBorder="1" applyAlignment="1">
      <alignment horizontal="center"/>
    </xf>
    <xf numFmtId="0" fontId="28" fillId="0" borderId="12" xfId="0" applyFont="1" applyFill="1" applyBorder="1" applyAlignment="1">
      <alignment/>
    </xf>
    <xf numFmtId="0" fontId="28" fillId="0" borderId="12" xfId="0" applyFont="1" applyBorder="1" applyAlignment="1">
      <alignment/>
    </xf>
    <xf numFmtId="0" fontId="29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8" fillId="0" borderId="18" xfId="0" applyFont="1" applyFill="1" applyBorder="1" applyAlignment="1">
      <alignment/>
    </xf>
    <xf numFmtId="20" fontId="28" fillId="0" borderId="11" xfId="0" applyNumberFormat="1" applyFont="1" applyFill="1" applyBorder="1" applyAlignment="1">
      <alignment/>
    </xf>
    <xf numFmtId="21" fontId="29" fillId="0" borderId="10" xfId="46" applyNumberFormat="1" applyFont="1" applyBorder="1" applyAlignment="1">
      <alignment horizontal="center"/>
      <protection/>
    </xf>
    <xf numFmtId="170" fontId="28" fillId="0" borderId="10" xfId="0" applyNumberFormat="1" applyFont="1" applyBorder="1" applyAlignment="1">
      <alignment/>
    </xf>
    <xf numFmtId="0" fontId="28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0" fontId="30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0" fontId="0" fillId="0" borderId="10" xfId="0" applyNumberFormat="1" applyBorder="1" applyAlignment="1">
      <alignment/>
    </xf>
    <xf numFmtId="0" fontId="28" fillId="0" borderId="11" xfId="0" applyFont="1" applyFill="1" applyBorder="1" applyAlignment="1">
      <alignment/>
    </xf>
    <xf numFmtId="0" fontId="28" fillId="0" borderId="14" xfId="0" applyFont="1" applyBorder="1" applyAlignment="1">
      <alignment/>
    </xf>
  </cellXfs>
  <cellStyles count="50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l_Sheet1" xfId="46"/>
    <cellStyle name="Pealkiri" xfId="47"/>
    <cellStyle name="Pealkiri 1" xfId="48"/>
    <cellStyle name="Pealkiri 2" xfId="49"/>
    <cellStyle name="Pealkiri 3" xfId="50"/>
    <cellStyle name="Pealkiri 4" xfId="51"/>
    <cellStyle name="Percent" xfId="52"/>
    <cellStyle name="Rõhk1" xfId="53"/>
    <cellStyle name="Rõhk2" xfId="54"/>
    <cellStyle name="Rõhk3" xfId="55"/>
    <cellStyle name="Rõhk4" xfId="56"/>
    <cellStyle name="Rõhk5" xfId="57"/>
    <cellStyle name="Rõhk6" xfId="58"/>
    <cellStyle name="Selgitav tekst" xfId="59"/>
    <cellStyle name="Sisestus" xfId="60"/>
    <cellStyle name="Currency" xfId="61"/>
    <cellStyle name="Currency [0]" xfId="62"/>
    <cellStyle name="Väljund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0</xdr:row>
      <xdr:rowOff>57150</xdr:rowOff>
    </xdr:from>
    <xdr:to>
      <xdr:col>4</xdr:col>
      <xdr:colOff>1009650</xdr:colOff>
      <xdr:row>4</xdr:row>
      <xdr:rowOff>123825</xdr:rowOff>
    </xdr:to>
    <xdr:pic>
      <xdr:nvPicPr>
        <xdr:cNvPr id="1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66675"/>
          <a:ext cx="2276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X155"/>
  <sheetViews>
    <sheetView tabSelected="1" workbookViewId="0" topLeftCell="A12">
      <selection activeCell="L18" sqref="L18"/>
    </sheetView>
  </sheetViews>
  <sheetFormatPr defaultColWidth="9.140625" defaultRowHeight="12.75"/>
  <cols>
    <col min="1" max="1" width="5.57421875" style="42" customWidth="1"/>
    <col min="2" max="2" width="4.7109375" style="42" customWidth="1"/>
    <col min="3" max="3" width="21.421875" style="24" customWidth="1"/>
    <col min="4" max="4" width="5.8515625" style="1" customWidth="1"/>
    <col min="5" max="5" width="30.421875" style="1" customWidth="1"/>
    <col min="6" max="6" width="11.28125" style="1" hidden="1" customWidth="1"/>
    <col min="7" max="8" width="4.57421875" style="1" customWidth="1"/>
    <col min="9" max="9" width="5.421875" style="1" customWidth="1"/>
    <col min="10" max="10" width="8.7109375" style="18" customWidth="1"/>
    <col min="11" max="11" width="1.28515625" style="18" customWidth="1"/>
    <col min="12" max="12" width="7.421875" style="1" customWidth="1"/>
    <col min="13" max="13" width="17.57421875" style="0" hidden="1" customWidth="1"/>
    <col min="14" max="16" width="9.140625" style="0" customWidth="1"/>
  </cols>
  <sheetData>
    <row r="6" spans="1:14" s="13" customFormat="1" ht="31.5">
      <c r="A6" s="124" t="s">
        <v>71</v>
      </c>
      <c r="B6" s="124"/>
      <c r="C6" s="124"/>
      <c r="D6" s="124"/>
      <c r="E6" s="124"/>
      <c r="F6" s="124"/>
      <c r="G6" s="124"/>
      <c r="H6" s="124"/>
      <c r="I6" s="124"/>
      <c r="J6" s="124"/>
      <c r="K6" s="118"/>
      <c r="L6" s="34"/>
      <c r="N6" s="2"/>
    </row>
    <row r="7" spans="1:12" s="13" customFormat="1" ht="31.5">
      <c r="A7" s="124" t="s">
        <v>72</v>
      </c>
      <c r="B7" s="124"/>
      <c r="C7" s="124"/>
      <c r="D7" s="124"/>
      <c r="E7" s="124"/>
      <c r="F7" s="124"/>
      <c r="G7" s="124"/>
      <c r="H7" s="124"/>
      <c r="I7" s="124"/>
      <c r="J7" s="124"/>
      <c r="K7" s="118"/>
      <c r="L7" s="34"/>
    </row>
    <row r="8" spans="1:12" s="43" customFormat="1" ht="34.5" customHeight="1">
      <c r="A8" s="41"/>
      <c r="B8" s="41"/>
      <c r="C8" s="36"/>
      <c r="D8" s="36"/>
      <c r="E8" s="37" t="s">
        <v>15</v>
      </c>
      <c r="F8" s="36"/>
      <c r="G8" s="36"/>
      <c r="H8" s="36"/>
      <c r="I8" s="36"/>
      <c r="J8" s="36"/>
      <c r="K8" s="118"/>
      <c r="L8" s="38"/>
    </row>
    <row r="9" spans="1:13" ht="15.75">
      <c r="A9" s="41"/>
      <c r="B9" s="41"/>
      <c r="C9" s="52" t="s">
        <v>102</v>
      </c>
      <c r="D9" s="41"/>
      <c r="E9" s="41"/>
      <c r="F9" s="41"/>
      <c r="G9" s="123"/>
      <c r="H9" s="123"/>
      <c r="I9" s="123"/>
      <c r="J9" s="123"/>
      <c r="K9" s="123"/>
      <c r="L9" s="123"/>
      <c r="M9" s="7"/>
    </row>
    <row r="10" spans="1:14" s="42" customFormat="1" ht="15.75">
      <c r="A10" s="83" t="s">
        <v>7</v>
      </c>
      <c r="B10" s="83"/>
      <c r="C10" s="126"/>
      <c r="D10" s="126"/>
      <c r="E10" s="61" t="s">
        <v>19</v>
      </c>
      <c r="F10" s="61"/>
      <c r="G10" s="99" t="s">
        <v>16</v>
      </c>
      <c r="H10" s="99"/>
      <c r="I10" s="99"/>
      <c r="J10" s="18"/>
      <c r="K10" s="18"/>
      <c r="L10" s="1"/>
      <c r="M10" s="117"/>
      <c r="N10" s="65"/>
    </row>
    <row r="11" spans="1:13" s="42" customFormat="1" ht="15">
      <c r="A11" s="100" t="s">
        <v>0</v>
      </c>
      <c r="B11" s="100" t="s">
        <v>22</v>
      </c>
      <c r="C11" s="101" t="s">
        <v>1</v>
      </c>
      <c r="D11" s="100" t="s">
        <v>2</v>
      </c>
      <c r="E11" s="100" t="s">
        <v>3</v>
      </c>
      <c r="F11" s="100" t="s">
        <v>18</v>
      </c>
      <c r="G11" s="100" t="s">
        <v>4</v>
      </c>
      <c r="H11" s="100" t="s">
        <v>6</v>
      </c>
      <c r="I11" s="100" t="s">
        <v>5</v>
      </c>
      <c r="J11" s="103" t="s">
        <v>17</v>
      </c>
      <c r="K11" s="103"/>
      <c r="L11" s="100" t="s">
        <v>14</v>
      </c>
      <c r="M11" s="84"/>
    </row>
    <row r="12" spans="1:13" s="42" customFormat="1" ht="15">
      <c r="A12" s="97" t="s">
        <v>62</v>
      </c>
      <c r="B12" s="115" t="s">
        <v>63</v>
      </c>
      <c r="C12" s="102" t="s">
        <v>64</v>
      </c>
      <c r="D12" s="97"/>
      <c r="E12" s="97" t="s">
        <v>65</v>
      </c>
      <c r="F12" s="97" t="s">
        <v>66</v>
      </c>
      <c r="G12" s="97" t="s">
        <v>6</v>
      </c>
      <c r="H12" s="97" t="s">
        <v>67</v>
      </c>
      <c r="I12" s="98" t="s">
        <v>68</v>
      </c>
      <c r="J12" s="98" t="s">
        <v>69</v>
      </c>
      <c r="K12" s="98"/>
      <c r="L12" s="98" t="s">
        <v>70</v>
      </c>
      <c r="M12" s="49" t="s">
        <v>24</v>
      </c>
    </row>
    <row r="13" spans="1:13" s="42" customFormat="1" ht="15">
      <c r="A13" s="109">
        <v>1</v>
      </c>
      <c r="B13" s="109">
        <v>5</v>
      </c>
      <c r="C13" s="47" t="s">
        <v>44</v>
      </c>
      <c r="D13" s="46">
        <v>2000</v>
      </c>
      <c r="E13" s="48" t="s">
        <v>43</v>
      </c>
      <c r="F13" s="107">
        <v>0.668402777777778</v>
      </c>
      <c r="G13" s="109">
        <v>3</v>
      </c>
      <c r="H13" s="109">
        <v>3</v>
      </c>
      <c r="I13" s="110">
        <f aca="true" t="shared" si="0" ref="I13:I18">SUM(G13:H13)</f>
        <v>6</v>
      </c>
      <c r="J13" s="111">
        <f>M13-F13</f>
        <v>0.016504629629629397</v>
      </c>
      <c r="K13" s="111"/>
      <c r="L13" s="107"/>
      <c r="M13" s="122">
        <v>0.6849074074074074</v>
      </c>
    </row>
    <row r="14" spans="1:13" s="42" customFormat="1" ht="15">
      <c r="A14" s="46">
        <v>2</v>
      </c>
      <c r="B14" s="109">
        <v>6</v>
      </c>
      <c r="C14" s="47" t="s">
        <v>76</v>
      </c>
      <c r="D14" s="46">
        <v>2001</v>
      </c>
      <c r="E14" s="48" t="s">
        <v>43</v>
      </c>
      <c r="F14" s="107">
        <v>0.668750000000001</v>
      </c>
      <c r="G14" s="46">
        <v>3</v>
      </c>
      <c r="H14" s="46">
        <v>2</v>
      </c>
      <c r="I14" s="110">
        <f t="shared" si="0"/>
        <v>5</v>
      </c>
      <c r="J14" s="111">
        <f>M14-F14</f>
        <v>0.016990740740739807</v>
      </c>
      <c r="K14" s="111"/>
      <c r="L14" s="107">
        <f>J14-"0:23:46"</f>
        <v>0.0004861111111101775</v>
      </c>
      <c r="M14" s="122">
        <v>0.6857407407407408</v>
      </c>
    </row>
    <row r="15" spans="1:13" s="42" customFormat="1" ht="15">
      <c r="A15" s="109">
        <v>3</v>
      </c>
      <c r="B15" s="109">
        <v>3</v>
      </c>
      <c r="C15" s="47" t="s">
        <v>75</v>
      </c>
      <c r="D15" s="46">
        <v>2001</v>
      </c>
      <c r="E15" s="47" t="s">
        <v>32</v>
      </c>
      <c r="F15" s="107">
        <v>0.667708333333333</v>
      </c>
      <c r="G15" s="46">
        <v>3</v>
      </c>
      <c r="H15" s="46">
        <v>4</v>
      </c>
      <c r="I15" s="110">
        <f t="shared" si="0"/>
        <v>7</v>
      </c>
      <c r="J15" s="111">
        <f>M15-F15</f>
        <v>0.017326388888889266</v>
      </c>
      <c r="K15" s="111"/>
      <c r="L15" s="107">
        <f>J15-"0:23:46"</f>
        <v>0.0008217592592596364</v>
      </c>
      <c r="M15" s="122">
        <v>0.6850347222222223</v>
      </c>
    </row>
    <row r="16" spans="1:13" s="42" customFormat="1" ht="15">
      <c r="A16" s="46">
        <v>4</v>
      </c>
      <c r="B16" s="109">
        <v>1</v>
      </c>
      <c r="C16" s="47" t="s">
        <v>73</v>
      </c>
      <c r="D16" s="46">
        <v>2001</v>
      </c>
      <c r="E16" s="48" t="s">
        <v>47</v>
      </c>
      <c r="F16" s="107">
        <v>0.6670138888888889</v>
      </c>
      <c r="G16" s="46">
        <v>3</v>
      </c>
      <c r="H16" s="46">
        <v>3</v>
      </c>
      <c r="I16" s="110">
        <f t="shared" si="0"/>
        <v>6</v>
      </c>
      <c r="J16" s="111">
        <v>0.01909722222222222</v>
      </c>
      <c r="K16" s="111"/>
      <c r="L16" s="107">
        <f>J16-"0:23:46"</f>
        <v>0.002592592592592591</v>
      </c>
      <c r="M16" s="122"/>
    </row>
    <row r="17" spans="1:13" s="42" customFormat="1" ht="15">
      <c r="A17" s="109">
        <v>5</v>
      </c>
      <c r="B17" s="109">
        <v>2</v>
      </c>
      <c r="C17" s="47" t="s">
        <v>42</v>
      </c>
      <c r="D17" s="46">
        <v>2000</v>
      </c>
      <c r="E17" s="48" t="s">
        <v>43</v>
      </c>
      <c r="F17" s="107">
        <v>0.6673611111111111</v>
      </c>
      <c r="G17" s="46">
        <v>4</v>
      </c>
      <c r="H17" s="46">
        <v>3</v>
      </c>
      <c r="I17" s="110">
        <f t="shared" si="0"/>
        <v>7</v>
      </c>
      <c r="J17" s="111">
        <f>M17-F17</f>
        <v>0.021006944444444398</v>
      </c>
      <c r="K17" s="111" t="s">
        <v>108</v>
      </c>
      <c r="L17" s="107">
        <f>J17-"0:23:46"</f>
        <v>0.004502314814814768</v>
      </c>
      <c r="M17" s="122">
        <v>0.6883680555555555</v>
      </c>
    </row>
    <row r="18" spans="1:13" s="42" customFormat="1" ht="15">
      <c r="A18" s="46">
        <v>6</v>
      </c>
      <c r="B18" s="109">
        <v>4</v>
      </c>
      <c r="C18" s="60" t="s">
        <v>74</v>
      </c>
      <c r="D18" s="46">
        <v>2000</v>
      </c>
      <c r="E18" s="48" t="s">
        <v>47</v>
      </c>
      <c r="F18" s="107">
        <v>0.668055555555555</v>
      </c>
      <c r="G18" s="46">
        <v>2</v>
      </c>
      <c r="H18" s="46">
        <v>5</v>
      </c>
      <c r="I18" s="110">
        <f t="shared" si="0"/>
        <v>7</v>
      </c>
      <c r="J18" s="111">
        <f>M18-F18</f>
        <v>0.02266203703703762</v>
      </c>
      <c r="K18" s="111"/>
      <c r="L18" s="107">
        <f>J18-"0:23:46"</f>
        <v>0.0061574074074079894</v>
      </c>
      <c r="M18" s="122">
        <v>0.6907175925925926</v>
      </c>
    </row>
    <row r="19" spans="1:13" s="42" customFormat="1" ht="15">
      <c r="A19" s="129" t="s">
        <v>110</v>
      </c>
      <c r="B19" s="129"/>
      <c r="C19" s="129"/>
      <c r="D19" s="59"/>
      <c r="E19" s="57"/>
      <c r="F19" s="69"/>
      <c r="G19" s="59"/>
      <c r="H19" s="59"/>
      <c r="I19" s="88"/>
      <c r="J19" s="112"/>
      <c r="K19" s="112"/>
      <c r="L19" s="69"/>
      <c r="M19" s="90"/>
    </row>
    <row r="20" spans="1:12" s="42" customFormat="1" ht="15">
      <c r="A20" s="40"/>
      <c r="B20" s="40"/>
      <c r="C20" s="40"/>
      <c r="D20" s="65"/>
      <c r="E20" s="81"/>
      <c r="F20" s="59"/>
      <c r="G20" s="59"/>
      <c r="H20" s="59"/>
      <c r="I20" s="59"/>
      <c r="J20" s="69"/>
      <c r="K20" s="69"/>
      <c r="L20" s="69"/>
    </row>
    <row r="21" spans="1:13" s="42" customFormat="1" ht="15.75">
      <c r="A21" s="83" t="s">
        <v>9</v>
      </c>
      <c r="B21" s="83"/>
      <c r="C21" s="125"/>
      <c r="D21" s="125"/>
      <c r="E21" s="61" t="s">
        <v>19</v>
      </c>
      <c r="F21" s="61"/>
      <c r="G21" s="62" t="s">
        <v>16</v>
      </c>
      <c r="H21" s="62"/>
      <c r="I21" s="62"/>
      <c r="J21" s="64"/>
      <c r="K21" s="64"/>
      <c r="L21" s="67"/>
      <c r="M21" s="82"/>
    </row>
    <row r="22" spans="1:50" s="42" customFormat="1" ht="15">
      <c r="A22" s="100" t="s">
        <v>0</v>
      </c>
      <c r="B22" s="100" t="s">
        <v>22</v>
      </c>
      <c r="C22" s="101" t="s">
        <v>1</v>
      </c>
      <c r="D22" s="100" t="s">
        <v>2</v>
      </c>
      <c r="E22" s="100" t="s">
        <v>3</v>
      </c>
      <c r="F22" s="100" t="s">
        <v>18</v>
      </c>
      <c r="G22" s="100" t="s">
        <v>4</v>
      </c>
      <c r="H22" s="100" t="s">
        <v>6</v>
      </c>
      <c r="I22" s="100" t="s">
        <v>5</v>
      </c>
      <c r="J22" s="103" t="s">
        <v>17</v>
      </c>
      <c r="K22" s="103"/>
      <c r="L22" s="100" t="s">
        <v>14</v>
      </c>
      <c r="M22" s="85"/>
      <c r="N22" s="14"/>
      <c r="O22" s="14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1:13" s="42" customFormat="1" ht="15">
      <c r="A23" s="97" t="s">
        <v>62</v>
      </c>
      <c r="B23" s="115" t="s">
        <v>63</v>
      </c>
      <c r="C23" s="102" t="s">
        <v>64</v>
      </c>
      <c r="D23" s="97"/>
      <c r="E23" s="97" t="s">
        <v>65</v>
      </c>
      <c r="F23" s="97" t="s">
        <v>66</v>
      </c>
      <c r="G23" s="97" t="s">
        <v>6</v>
      </c>
      <c r="H23" s="97" t="s">
        <v>67</v>
      </c>
      <c r="I23" s="98" t="s">
        <v>68</v>
      </c>
      <c r="J23" s="98" t="s">
        <v>69</v>
      </c>
      <c r="K23" s="98"/>
      <c r="L23" s="98" t="s">
        <v>70</v>
      </c>
      <c r="M23" s="45" t="s">
        <v>24</v>
      </c>
    </row>
    <row r="24" spans="1:13" s="42" customFormat="1" ht="15">
      <c r="A24" s="53">
        <v>1</v>
      </c>
      <c r="B24" s="59">
        <v>10</v>
      </c>
      <c r="C24" s="60" t="s">
        <v>52</v>
      </c>
      <c r="D24" s="46">
        <v>1998</v>
      </c>
      <c r="E24" s="48" t="s">
        <v>47</v>
      </c>
      <c r="F24" s="49">
        <v>0.670138888888889</v>
      </c>
      <c r="G24" s="46">
        <v>1</v>
      </c>
      <c r="H24" s="46">
        <v>1</v>
      </c>
      <c r="I24" s="46">
        <f>SUM(G24:H24)</f>
        <v>2</v>
      </c>
      <c r="J24" s="49">
        <f>M24-F24</f>
        <v>0.014710648148148042</v>
      </c>
      <c r="K24" s="49"/>
      <c r="L24" s="56"/>
      <c r="M24" s="84">
        <v>0.684849537037037</v>
      </c>
    </row>
    <row r="25" spans="1:13" s="42" customFormat="1" ht="15">
      <c r="A25" s="53">
        <v>2</v>
      </c>
      <c r="B25" s="46">
        <v>8</v>
      </c>
      <c r="C25" s="60" t="s">
        <v>41</v>
      </c>
      <c r="D25" s="46">
        <v>1998</v>
      </c>
      <c r="E25" s="48" t="s">
        <v>39</v>
      </c>
      <c r="F25" s="49">
        <v>0.6694444444444444</v>
      </c>
      <c r="G25" s="46">
        <v>1</v>
      </c>
      <c r="H25" s="46">
        <v>1</v>
      </c>
      <c r="I25" s="46">
        <f>SUM(G25:H25)</f>
        <v>2</v>
      </c>
      <c r="J25" s="49">
        <f>M25-F25</f>
        <v>0.01550925925925939</v>
      </c>
      <c r="K25" s="49"/>
      <c r="L25" s="56">
        <f>J25-"0:21:11"</f>
        <v>0.0007986111111112412</v>
      </c>
      <c r="M25" s="84">
        <v>0.6849537037037038</v>
      </c>
    </row>
    <row r="26" spans="1:13" s="42" customFormat="1" ht="15">
      <c r="A26" s="53">
        <v>3</v>
      </c>
      <c r="B26" s="41">
        <v>9</v>
      </c>
      <c r="C26" s="47" t="s">
        <v>37</v>
      </c>
      <c r="D26" s="46">
        <v>1999</v>
      </c>
      <c r="E26" s="47" t="s">
        <v>36</v>
      </c>
      <c r="F26" s="49">
        <v>0.669791666666667</v>
      </c>
      <c r="G26" s="46">
        <v>3</v>
      </c>
      <c r="H26" s="46">
        <v>2</v>
      </c>
      <c r="I26" s="46">
        <f>SUM(G26:H26)</f>
        <v>5</v>
      </c>
      <c r="J26" s="49">
        <f>M26-F26</f>
        <v>0.017418981481481244</v>
      </c>
      <c r="K26" s="49"/>
      <c r="L26" s="56">
        <f>J26-"0:21:11"</f>
        <v>0.0027083333333330958</v>
      </c>
      <c r="M26" s="84">
        <v>0.6872106481481483</v>
      </c>
    </row>
    <row r="27" spans="1:13" s="42" customFormat="1" ht="15">
      <c r="A27" s="53">
        <v>4</v>
      </c>
      <c r="B27" s="46">
        <v>7</v>
      </c>
      <c r="C27" s="60" t="s">
        <v>53</v>
      </c>
      <c r="D27" s="46">
        <v>1998</v>
      </c>
      <c r="E27" s="48" t="s">
        <v>47</v>
      </c>
      <c r="F27" s="49">
        <v>0.6690972222222222</v>
      </c>
      <c r="G27" s="46">
        <v>4</v>
      </c>
      <c r="H27" s="46">
        <v>4</v>
      </c>
      <c r="I27" s="46">
        <f>SUM(G27:H27)</f>
        <v>8</v>
      </c>
      <c r="J27" s="49">
        <f>M27-F27</f>
        <v>0.019444444444444375</v>
      </c>
      <c r="K27" s="49"/>
      <c r="L27" s="56">
        <f>J27-"0:21:11"</f>
        <v>0.004733796296296227</v>
      </c>
      <c r="M27" s="84">
        <v>0.6885416666666666</v>
      </c>
    </row>
    <row r="28" spans="1:13" s="42" customFormat="1" ht="15">
      <c r="A28" s="53">
        <v>5</v>
      </c>
      <c r="B28" s="46">
        <v>11</v>
      </c>
      <c r="C28" s="51" t="s">
        <v>77</v>
      </c>
      <c r="D28" s="66">
        <v>1999</v>
      </c>
      <c r="E28" s="47" t="s">
        <v>36</v>
      </c>
      <c r="F28" s="49">
        <v>0.670486111111111</v>
      </c>
      <c r="G28" s="46">
        <v>5</v>
      </c>
      <c r="H28" s="46">
        <v>1</v>
      </c>
      <c r="I28" s="46">
        <f>SUM(G28:H28)</f>
        <v>6</v>
      </c>
      <c r="J28" s="49">
        <f>M28-F28</f>
        <v>0.023993055555555642</v>
      </c>
      <c r="K28" s="49"/>
      <c r="L28" s="56">
        <f>J28-"0:21:11"</f>
        <v>0.009282407407407494</v>
      </c>
      <c r="M28" s="84">
        <v>0.6944791666666666</v>
      </c>
    </row>
    <row r="29" spans="1:13" s="42" customFormat="1" ht="15">
      <c r="A29" s="58"/>
      <c r="B29" s="59"/>
      <c r="C29" s="79"/>
      <c r="D29" s="59"/>
      <c r="E29" s="57"/>
      <c r="F29" s="69"/>
      <c r="G29" s="59"/>
      <c r="H29" s="59"/>
      <c r="I29" s="59"/>
      <c r="J29" s="69"/>
      <c r="K29" s="69"/>
      <c r="L29" s="89"/>
      <c r="M29" s="90"/>
    </row>
    <row r="30" spans="1:13" s="42" customFormat="1" ht="15">
      <c r="A30" s="58"/>
      <c r="B30" s="59"/>
      <c r="C30" s="79"/>
      <c r="D30" s="59"/>
      <c r="E30" s="57"/>
      <c r="F30" s="69"/>
      <c r="G30" s="59"/>
      <c r="H30" s="59"/>
      <c r="I30" s="59"/>
      <c r="J30" s="69"/>
      <c r="K30" s="69"/>
      <c r="L30" s="89"/>
      <c r="M30" s="90"/>
    </row>
    <row r="31" spans="1:15" s="9" customFormat="1" ht="15" customHeight="1">
      <c r="A31" s="58"/>
      <c r="B31" s="59"/>
      <c r="C31" s="65"/>
      <c r="D31" s="88"/>
      <c r="E31" s="57"/>
      <c r="F31" s="69"/>
      <c r="G31" s="59"/>
      <c r="H31" s="59"/>
      <c r="I31" s="59"/>
      <c r="J31" s="69"/>
      <c r="K31" s="69"/>
      <c r="L31" s="89"/>
      <c r="M31" s="30"/>
      <c r="N31" s="14"/>
      <c r="O31" s="14"/>
    </row>
    <row r="32" spans="1:15" s="9" customFormat="1" ht="15" customHeight="1">
      <c r="A32" s="59"/>
      <c r="B32" s="59"/>
      <c r="C32" s="79"/>
      <c r="D32" s="59"/>
      <c r="E32" s="57"/>
      <c r="F32" s="59"/>
      <c r="G32" s="59"/>
      <c r="H32" s="59"/>
      <c r="I32" s="59"/>
      <c r="J32" s="69"/>
      <c r="K32" s="69"/>
      <c r="L32" s="69"/>
      <c r="M32" s="14"/>
      <c r="N32" s="14"/>
      <c r="O32" s="14"/>
    </row>
    <row r="33" spans="1:15" s="9" customFormat="1" ht="15" customHeight="1">
      <c r="A33" s="82" t="s">
        <v>12</v>
      </c>
      <c r="B33" s="82"/>
      <c r="C33" s="125"/>
      <c r="D33" s="125"/>
      <c r="E33" s="61" t="s">
        <v>20</v>
      </c>
      <c r="F33" s="61"/>
      <c r="G33" s="62" t="s">
        <v>16</v>
      </c>
      <c r="H33" s="62"/>
      <c r="I33" s="62"/>
      <c r="J33" s="72"/>
      <c r="K33" s="72"/>
      <c r="L33" s="67"/>
      <c r="M33" s="82"/>
      <c r="N33" s="14"/>
      <c r="O33" s="14"/>
    </row>
    <row r="34" spans="1:15" s="9" customFormat="1" ht="15" customHeight="1">
      <c r="A34" s="100" t="s">
        <v>0</v>
      </c>
      <c r="B34" s="100" t="s">
        <v>22</v>
      </c>
      <c r="C34" s="101" t="s">
        <v>1</v>
      </c>
      <c r="D34" s="100" t="s">
        <v>2</v>
      </c>
      <c r="E34" s="100" t="s">
        <v>3</v>
      </c>
      <c r="F34" s="100" t="s">
        <v>18</v>
      </c>
      <c r="G34" s="100" t="s">
        <v>4</v>
      </c>
      <c r="H34" s="100" t="s">
        <v>6</v>
      </c>
      <c r="I34" s="100" t="s">
        <v>5</v>
      </c>
      <c r="J34" s="103" t="s">
        <v>17</v>
      </c>
      <c r="K34" s="103"/>
      <c r="L34" s="100" t="s">
        <v>14</v>
      </c>
      <c r="M34" s="44"/>
      <c r="N34" s="14"/>
      <c r="O34" s="14"/>
    </row>
    <row r="35" spans="1:15" s="9" customFormat="1" ht="15">
      <c r="A35" s="97" t="s">
        <v>62</v>
      </c>
      <c r="B35" s="115" t="s">
        <v>63</v>
      </c>
      <c r="C35" s="102" t="s">
        <v>64</v>
      </c>
      <c r="D35" s="97"/>
      <c r="E35" s="97" t="s">
        <v>65</v>
      </c>
      <c r="F35" s="97" t="s">
        <v>66</v>
      </c>
      <c r="G35" s="97" t="s">
        <v>6</v>
      </c>
      <c r="H35" s="97" t="s">
        <v>67</v>
      </c>
      <c r="I35" s="98" t="s">
        <v>68</v>
      </c>
      <c r="J35" s="98" t="s">
        <v>69</v>
      </c>
      <c r="K35" s="98"/>
      <c r="L35" s="98" t="s">
        <v>70</v>
      </c>
      <c r="M35" s="44" t="s">
        <v>24</v>
      </c>
      <c r="N35" s="14"/>
      <c r="O35" s="14"/>
    </row>
    <row r="36" spans="1:15" s="9" customFormat="1" ht="15">
      <c r="A36" s="108">
        <v>1</v>
      </c>
      <c r="B36" s="109">
        <v>71</v>
      </c>
      <c r="C36" s="119" t="s">
        <v>105</v>
      </c>
      <c r="D36" s="46">
        <v>1985</v>
      </c>
      <c r="E36" s="120" t="s">
        <v>45</v>
      </c>
      <c r="F36" s="107">
        <v>0.670486111111111</v>
      </c>
      <c r="G36" s="109">
        <v>1</v>
      </c>
      <c r="H36" s="109">
        <v>0</v>
      </c>
      <c r="I36" s="110">
        <f aca="true" t="shared" si="1" ref="I36:I41">SUM(G36:H36)</f>
        <v>1</v>
      </c>
      <c r="J36" s="111">
        <f aca="true" t="shared" si="2" ref="J36:J41">M36-F36</f>
        <v>0.01590277777777782</v>
      </c>
      <c r="K36" s="111"/>
      <c r="L36" s="111"/>
      <c r="M36" s="49">
        <v>0.6863888888888888</v>
      </c>
      <c r="N36" s="14"/>
      <c r="O36" s="14"/>
    </row>
    <row r="37" spans="1:15" s="9" customFormat="1" ht="15">
      <c r="A37" s="109">
        <v>2</v>
      </c>
      <c r="B37" s="109">
        <v>12</v>
      </c>
      <c r="C37" s="54" t="s">
        <v>28</v>
      </c>
      <c r="D37" s="46">
        <v>1991</v>
      </c>
      <c r="E37" s="106" t="s">
        <v>79</v>
      </c>
      <c r="F37" s="107">
        <v>0.6708333333333334</v>
      </c>
      <c r="G37" s="109">
        <v>1</v>
      </c>
      <c r="H37" s="109">
        <v>0</v>
      </c>
      <c r="I37" s="110">
        <f t="shared" si="1"/>
        <v>1</v>
      </c>
      <c r="J37" s="111">
        <f t="shared" si="2"/>
        <v>0.01646990740740728</v>
      </c>
      <c r="K37" s="111"/>
      <c r="L37" s="111">
        <f>J37-"0:22:54"</f>
        <v>0.0005671296296295043</v>
      </c>
      <c r="M37" s="121">
        <v>0.6873032407407407</v>
      </c>
      <c r="N37" s="14"/>
      <c r="O37" s="14"/>
    </row>
    <row r="38" spans="1:15" s="9" customFormat="1" ht="15">
      <c r="A38" s="108">
        <v>3</v>
      </c>
      <c r="B38" s="46">
        <v>14</v>
      </c>
      <c r="C38" s="113" t="s">
        <v>80</v>
      </c>
      <c r="D38" s="66">
        <v>1993</v>
      </c>
      <c r="E38" s="48" t="s">
        <v>100</v>
      </c>
      <c r="F38" s="107">
        <v>0.671527777777778</v>
      </c>
      <c r="G38" s="109">
        <v>2</v>
      </c>
      <c r="H38" s="109">
        <v>2</v>
      </c>
      <c r="I38" s="110">
        <f t="shared" si="1"/>
        <v>4</v>
      </c>
      <c r="J38" s="111">
        <f t="shared" si="2"/>
        <v>0.017118055555555345</v>
      </c>
      <c r="K38" s="111"/>
      <c r="L38" s="111">
        <f>J38-"0:22:54"</f>
        <v>0.0012152777777775688</v>
      </c>
      <c r="M38" s="121">
        <v>0.6886458333333333</v>
      </c>
      <c r="N38" s="14"/>
      <c r="O38" s="14"/>
    </row>
    <row r="39" spans="1:15" s="9" customFormat="1" ht="15">
      <c r="A39" s="109">
        <v>4</v>
      </c>
      <c r="B39" s="109">
        <v>16</v>
      </c>
      <c r="C39" s="113" t="s">
        <v>78</v>
      </c>
      <c r="D39" s="66">
        <v>1984</v>
      </c>
      <c r="E39" s="48" t="s">
        <v>45</v>
      </c>
      <c r="F39" s="107">
        <v>0.672222222222222</v>
      </c>
      <c r="G39" s="109">
        <v>1</v>
      </c>
      <c r="H39" s="109">
        <v>2</v>
      </c>
      <c r="I39" s="110">
        <f t="shared" si="1"/>
        <v>3</v>
      </c>
      <c r="J39" s="111">
        <f t="shared" si="2"/>
        <v>0.017581018518518676</v>
      </c>
      <c r="K39" s="111"/>
      <c r="L39" s="111">
        <f>J39-"0:22:54"</f>
        <v>0.0016782407407409002</v>
      </c>
      <c r="M39" s="121">
        <v>0.6898032407407407</v>
      </c>
      <c r="N39" s="14"/>
      <c r="O39" s="14"/>
    </row>
    <row r="40" spans="1:15" s="9" customFormat="1" ht="15">
      <c r="A40" s="108">
        <v>5</v>
      </c>
      <c r="B40" s="46">
        <v>15</v>
      </c>
      <c r="C40" s="114" t="s">
        <v>61</v>
      </c>
      <c r="D40" s="70">
        <v>1990</v>
      </c>
      <c r="E40" s="48" t="s">
        <v>55</v>
      </c>
      <c r="F40" s="107">
        <v>0.671875</v>
      </c>
      <c r="G40" s="109">
        <v>2</v>
      </c>
      <c r="H40" s="109">
        <v>0</v>
      </c>
      <c r="I40" s="110">
        <f t="shared" si="1"/>
        <v>2</v>
      </c>
      <c r="J40" s="111">
        <f t="shared" si="2"/>
        <v>0.017835648148148198</v>
      </c>
      <c r="K40" s="111"/>
      <c r="L40" s="111">
        <f>J40-"0:22:54"</f>
        <v>0.0019328703703704216</v>
      </c>
      <c r="M40" s="121">
        <v>0.6897106481481482</v>
      </c>
      <c r="N40" s="14"/>
      <c r="O40" s="14"/>
    </row>
    <row r="41" spans="1:15" s="9" customFormat="1" ht="15">
      <c r="A41" s="109">
        <v>6</v>
      </c>
      <c r="B41" s="109">
        <v>13</v>
      </c>
      <c r="C41" s="60" t="s">
        <v>46</v>
      </c>
      <c r="D41" s="46">
        <v>1995</v>
      </c>
      <c r="E41" s="48" t="s">
        <v>47</v>
      </c>
      <c r="F41" s="107">
        <v>0.6711805555555556</v>
      </c>
      <c r="G41" s="46">
        <v>0</v>
      </c>
      <c r="H41" s="46">
        <v>1</v>
      </c>
      <c r="I41" s="110">
        <f t="shared" si="1"/>
        <v>1</v>
      </c>
      <c r="J41" s="111">
        <f t="shared" si="2"/>
        <v>0.018113425925925908</v>
      </c>
      <c r="K41" s="111"/>
      <c r="L41" s="111">
        <f>J41-"0:22:54"</f>
        <v>0.0022106481481481317</v>
      </c>
      <c r="M41" s="121">
        <v>0.6892939814814815</v>
      </c>
      <c r="N41" s="14"/>
      <c r="O41" s="14"/>
    </row>
    <row r="42" spans="1:15" s="9" customFormat="1" ht="15">
      <c r="A42" s="59"/>
      <c r="B42" s="59"/>
      <c r="C42" s="40"/>
      <c r="D42" s="88"/>
      <c r="E42" s="57"/>
      <c r="F42" s="69"/>
      <c r="G42" s="59"/>
      <c r="H42" s="59"/>
      <c r="I42" s="59"/>
      <c r="J42" s="69"/>
      <c r="K42" s="69"/>
      <c r="L42" s="69"/>
      <c r="M42" s="86"/>
      <c r="N42" s="14"/>
      <c r="O42" s="14"/>
    </row>
    <row r="43" spans="1:15" s="9" customFormat="1" ht="15">
      <c r="A43" s="59"/>
      <c r="B43" s="59"/>
      <c r="C43" s="40"/>
      <c r="D43" s="88"/>
      <c r="E43" s="57"/>
      <c r="F43" s="69"/>
      <c r="G43" s="59"/>
      <c r="H43" s="59"/>
      <c r="I43" s="59"/>
      <c r="J43" s="69"/>
      <c r="K43" s="69"/>
      <c r="L43" s="69"/>
      <c r="M43" s="86"/>
      <c r="N43" s="14"/>
      <c r="O43" s="14"/>
    </row>
    <row r="44" spans="1:15" s="9" customFormat="1" ht="15">
      <c r="A44" s="59"/>
      <c r="B44" s="59"/>
      <c r="C44" s="40"/>
      <c r="D44" s="88"/>
      <c r="E44" s="57"/>
      <c r="F44" s="69"/>
      <c r="G44" s="59"/>
      <c r="H44" s="59"/>
      <c r="I44" s="59"/>
      <c r="J44" s="69"/>
      <c r="K44" s="69"/>
      <c r="L44" s="69"/>
      <c r="M44" s="86"/>
      <c r="N44" s="14"/>
      <c r="O44" s="14"/>
    </row>
    <row r="45" spans="1:15" s="9" customFormat="1" ht="15">
      <c r="A45" s="59"/>
      <c r="B45" s="59"/>
      <c r="C45" s="40"/>
      <c r="D45" s="88"/>
      <c r="E45" s="57"/>
      <c r="F45" s="69"/>
      <c r="G45" s="59"/>
      <c r="H45" s="59"/>
      <c r="I45" s="59"/>
      <c r="J45" s="69"/>
      <c r="K45" s="69"/>
      <c r="L45" s="69"/>
      <c r="M45" s="86"/>
      <c r="N45" s="14"/>
      <c r="O45" s="14"/>
    </row>
    <row r="46" spans="1:15" s="9" customFormat="1" ht="15">
      <c r="A46" s="58"/>
      <c r="B46" s="59"/>
      <c r="C46" s="81"/>
      <c r="D46" s="59"/>
      <c r="E46" s="87"/>
      <c r="F46" s="69"/>
      <c r="G46" s="59"/>
      <c r="H46" s="59"/>
      <c r="I46" s="59"/>
      <c r="J46" s="69"/>
      <c r="K46" s="69"/>
      <c r="L46" s="69"/>
      <c r="M46" s="30"/>
      <c r="N46" s="14"/>
      <c r="O46" s="14"/>
    </row>
    <row r="47" spans="1:15" s="9" customFormat="1" ht="15.75">
      <c r="A47" s="83" t="s">
        <v>10</v>
      </c>
      <c r="B47" s="83"/>
      <c r="C47" s="125"/>
      <c r="D47" s="125"/>
      <c r="E47" s="61" t="s">
        <v>20</v>
      </c>
      <c r="F47" s="61"/>
      <c r="G47" s="62" t="s">
        <v>16</v>
      </c>
      <c r="H47" s="62"/>
      <c r="I47" s="62"/>
      <c r="J47" s="64"/>
      <c r="K47" s="64"/>
      <c r="L47" s="39"/>
      <c r="N47" s="14"/>
      <c r="O47" s="14"/>
    </row>
    <row r="48" spans="1:15" s="9" customFormat="1" ht="15">
      <c r="A48" s="100" t="s">
        <v>0</v>
      </c>
      <c r="B48" s="100" t="s">
        <v>22</v>
      </c>
      <c r="C48" s="101" t="s">
        <v>1</v>
      </c>
      <c r="D48" s="100" t="s">
        <v>2</v>
      </c>
      <c r="E48" s="100" t="s">
        <v>3</v>
      </c>
      <c r="F48" s="100" t="s">
        <v>18</v>
      </c>
      <c r="G48" s="100" t="s">
        <v>4</v>
      </c>
      <c r="H48" s="100" t="s">
        <v>6</v>
      </c>
      <c r="I48" s="100" t="s">
        <v>5</v>
      </c>
      <c r="J48" s="103" t="s">
        <v>17</v>
      </c>
      <c r="K48" s="103"/>
      <c r="L48" s="100" t="s">
        <v>14</v>
      </c>
      <c r="M48" s="44" t="s">
        <v>24</v>
      </c>
      <c r="N48" s="14"/>
      <c r="O48" s="14"/>
    </row>
    <row r="49" spans="1:15" s="9" customFormat="1" ht="15">
      <c r="A49" s="97" t="s">
        <v>62</v>
      </c>
      <c r="B49" s="115" t="s">
        <v>63</v>
      </c>
      <c r="C49" s="102" t="s">
        <v>64</v>
      </c>
      <c r="D49" s="97"/>
      <c r="E49" s="97" t="s">
        <v>65</v>
      </c>
      <c r="F49" s="97" t="s">
        <v>66</v>
      </c>
      <c r="G49" s="97" t="s">
        <v>6</v>
      </c>
      <c r="H49" s="97" t="s">
        <v>67</v>
      </c>
      <c r="I49" s="98" t="s">
        <v>68</v>
      </c>
      <c r="J49" s="98" t="s">
        <v>69</v>
      </c>
      <c r="K49" s="98"/>
      <c r="L49" s="98" t="s">
        <v>70</v>
      </c>
      <c r="M49" s="44"/>
      <c r="N49" s="14"/>
      <c r="O49" s="14"/>
    </row>
    <row r="50" spans="1:15" s="9" customFormat="1" ht="15">
      <c r="A50" s="53">
        <v>1</v>
      </c>
      <c r="B50" s="46">
        <v>26</v>
      </c>
      <c r="C50" s="47" t="s">
        <v>49</v>
      </c>
      <c r="D50" s="46">
        <v>1999</v>
      </c>
      <c r="E50" s="48" t="s">
        <v>99</v>
      </c>
      <c r="F50" s="76">
        <v>0.680555555555555</v>
      </c>
      <c r="G50" s="46">
        <v>0</v>
      </c>
      <c r="H50" s="46">
        <v>1</v>
      </c>
      <c r="I50" s="46">
        <f>SUM(G50:H50)</f>
        <v>1</v>
      </c>
      <c r="J50" s="77">
        <f>M50-F50</f>
        <v>0.014178240740741255</v>
      </c>
      <c r="K50" s="77"/>
      <c r="L50" s="71"/>
      <c r="M50" s="85">
        <v>0.6947337962962963</v>
      </c>
      <c r="N50" s="14"/>
      <c r="O50" s="14"/>
    </row>
    <row r="51" spans="1:15" s="9" customFormat="1" ht="15">
      <c r="A51" s="53">
        <v>2</v>
      </c>
      <c r="B51" s="46">
        <v>28</v>
      </c>
      <c r="C51" s="47" t="s">
        <v>50</v>
      </c>
      <c r="D51" s="46">
        <v>1999</v>
      </c>
      <c r="E51" s="48" t="s">
        <v>47</v>
      </c>
      <c r="F51" s="76">
        <v>0.681249999999999</v>
      </c>
      <c r="G51" s="46">
        <v>0</v>
      </c>
      <c r="H51" s="46">
        <v>2</v>
      </c>
      <c r="I51" s="46">
        <f>SUM(G51:H51)</f>
        <v>2</v>
      </c>
      <c r="J51" s="77">
        <f>M51-F51</f>
        <v>0.014687500000000964</v>
      </c>
      <c r="K51" s="77"/>
      <c r="L51" s="71">
        <f>J51-"0:20:25"</f>
        <v>0.0005092592592602224</v>
      </c>
      <c r="M51" s="85">
        <v>0.6959375</v>
      </c>
      <c r="N51" s="14"/>
      <c r="O51" s="14"/>
    </row>
    <row r="52" spans="1:15" s="9" customFormat="1" ht="15">
      <c r="A52" s="53">
        <v>3</v>
      </c>
      <c r="B52" s="46">
        <v>21</v>
      </c>
      <c r="C52" s="47" t="s">
        <v>40</v>
      </c>
      <c r="D52" s="46">
        <v>1999</v>
      </c>
      <c r="E52" s="48" t="s">
        <v>106</v>
      </c>
      <c r="F52" s="76">
        <v>0.678819444444444</v>
      </c>
      <c r="G52" s="46">
        <v>1</v>
      </c>
      <c r="H52" s="46">
        <v>0</v>
      </c>
      <c r="I52" s="46">
        <f>SUM(G52:H52)</f>
        <v>1</v>
      </c>
      <c r="J52" s="77">
        <f>M52-F52</f>
        <v>0.015474537037037495</v>
      </c>
      <c r="K52" s="77"/>
      <c r="L52" s="71">
        <f aca="true" t="shared" si="3" ref="L52:L60">J52-"0:20:25"</f>
        <v>0.0012962962962967534</v>
      </c>
      <c r="M52" s="85">
        <v>0.6942939814814815</v>
      </c>
      <c r="N52" s="14"/>
      <c r="O52" s="14"/>
    </row>
    <row r="53" spans="1:15" s="9" customFormat="1" ht="15">
      <c r="A53" s="53">
        <v>4</v>
      </c>
      <c r="B53" s="46">
        <v>24</v>
      </c>
      <c r="C53" s="47" t="s">
        <v>56</v>
      </c>
      <c r="D53" s="46">
        <v>1998</v>
      </c>
      <c r="E53" s="47" t="s">
        <v>55</v>
      </c>
      <c r="F53" s="76">
        <v>0.679861111111111</v>
      </c>
      <c r="G53" s="46">
        <v>3</v>
      </c>
      <c r="H53" s="46">
        <v>1</v>
      </c>
      <c r="I53" s="46">
        <f>SUM(G53:H53)</f>
        <v>4</v>
      </c>
      <c r="J53" s="77">
        <f>M53-F53</f>
        <v>0.016469907407407502</v>
      </c>
      <c r="K53" s="77"/>
      <c r="L53" s="71">
        <f t="shared" si="3"/>
        <v>0.0022916666666667612</v>
      </c>
      <c r="M53" s="85">
        <v>0.6963310185185185</v>
      </c>
      <c r="N53" s="14"/>
      <c r="O53" s="14"/>
    </row>
    <row r="54" spans="1:15" s="9" customFormat="1" ht="15">
      <c r="A54" s="53">
        <v>5</v>
      </c>
      <c r="B54" s="46">
        <v>22</v>
      </c>
      <c r="C54" s="47" t="s">
        <v>51</v>
      </c>
      <c r="D54" s="46">
        <v>1999</v>
      </c>
      <c r="E54" s="48" t="s">
        <v>47</v>
      </c>
      <c r="F54" s="76">
        <v>0.679166666666666</v>
      </c>
      <c r="G54" s="46">
        <v>2</v>
      </c>
      <c r="H54" s="46">
        <v>3</v>
      </c>
      <c r="I54" s="46">
        <f>SUM(G54:H54)</f>
        <v>5</v>
      </c>
      <c r="J54" s="77">
        <f>M54-F54</f>
        <v>0.016550925925926552</v>
      </c>
      <c r="K54" s="77"/>
      <c r="L54" s="71">
        <f t="shared" si="3"/>
        <v>0.0023726851851858105</v>
      </c>
      <c r="M54" s="85">
        <v>0.6957175925925926</v>
      </c>
      <c r="N54" s="14"/>
      <c r="O54" s="14"/>
    </row>
    <row r="55" spans="1:15" s="9" customFormat="1" ht="15">
      <c r="A55" s="53">
        <v>6</v>
      </c>
      <c r="B55" s="46">
        <v>17</v>
      </c>
      <c r="C55" s="78" t="s">
        <v>27</v>
      </c>
      <c r="D55" s="55">
        <v>1999</v>
      </c>
      <c r="E55" s="47" t="s">
        <v>82</v>
      </c>
      <c r="F55" s="76">
        <v>0.6774305555555555</v>
      </c>
      <c r="G55" s="46">
        <v>2</v>
      </c>
      <c r="H55" s="46">
        <v>2</v>
      </c>
      <c r="I55" s="46">
        <f>SUM(G55:H55)</f>
        <v>4</v>
      </c>
      <c r="J55" s="77">
        <f>M55-F55</f>
        <v>0.016678240740740757</v>
      </c>
      <c r="K55" s="77"/>
      <c r="L55" s="71">
        <f t="shared" si="3"/>
        <v>0.002500000000000016</v>
      </c>
      <c r="M55" s="85">
        <v>0.6941087962962963</v>
      </c>
      <c r="N55" s="14"/>
      <c r="O55" s="14"/>
    </row>
    <row r="56" spans="1:15" s="9" customFormat="1" ht="15">
      <c r="A56" s="53">
        <v>7</v>
      </c>
      <c r="B56" s="46">
        <v>25</v>
      </c>
      <c r="C56" s="47" t="s">
        <v>29</v>
      </c>
      <c r="D56" s="46">
        <v>1998</v>
      </c>
      <c r="E56" s="50" t="s">
        <v>81</v>
      </c>
      <c r="F56" s="76">
        <v>0.680208333333333</v>
      </c>
      <c r="G56" s="46">
        <v>1</v>
      </c>
      <c r="H56" s="46">
        <v>1</v>
      </c>
      <c r="I56" s="46">
        <f>SUM(G56:H56)</f>
        <v>2</v>
      </c>
      <c r="J56" s="77">
        <f>M56-F56</f>
        <v>0.017187500000000355</v>
      </c>
      <c r="K56" s="77"/>
      <c r="L56" s="71">
        <f t="shared" si="3"/>
        <v>0.003009259259259614</v>
      </c>
      <c r="M56" s="85">
        <v>0.6973958333333333</v>
      </c>
      <c r="N56" s="14"/>
      <c r="O56" s="14"/>
    </row>
    <row r="57" spans="1:15" s="9" customFormat="1" ht="15">
      <c r="A57" s="53">
        <v>8</v>
      </c>
      <c r="B57" s="46">
        <v>27</v>
      </c>
      <c r="C57" s="78" t="s">
        <v>25</v>
      </c>
      <c r="D57" s="55">
        <v>1998</v>
      </c>
      <c r="E57" s="47" t="s">
        <v>82</v>
      </c>
      <c r="F57" s="76">
        <v>0.680902777777777</v>
      </c>
      <c r="G57" s="46">
        <v>3</v>
      </c>
      <c r="H57" s="46">
        <v>2</v>
      </c>
      <c r="I57" s="46">
        <f>SUM(G57:H57)</f>
        <v>5</v>
      </c>
      <c r="J57" s="77">
        <f>M57-F57</f>
        <v>0.017442129629630432</v>
      </c>
      <c r="K57" s="77"/>
      <c r="L57" s="71">
        <f t="shared" si="3"/>
        <v>0.0032638888888896905</v>
      </c>
      <c r="M57" s="85">
        <v>0.6983449074074074</v>
      </c>
      <c r="N57" s="14"/>
      <c r="O57" s="14"/>
    </row>
    <row r="58" spans="1:15" s="9" customFormat="1" ht="15">
      <c r="A58" s="53">
        <v>9</v>
      </c>
      <c r="B58" s="46">
        <v>20</v>
      </c>
      <c r="C58" s="78" t="s">
        <v>26</v>
      </c>
      <c r="D58" s="55">
        <v>1999</v>
      </c>
      <c r="E58" s="47" t="s">
        <v>82</v>
      </c>
      <c r="F58" s="76">
        <v>0.678472222222222</v>
      </c>
      <c r="G58" s="46">
        <v>3</v>
      </c>
      <c r="H58" s="46">
        <v>1</v>
      </c>
      <c r="I58" s="46">
        <f>SUM(G58:H58)</f>
        <v>4</v>
      </c>
      <c r="J58" s="77">
        <f>M58-F58</f>
        <v>0.017766203703703853</v>
      </c>
      <c r="K58" s="77"/>
      <c r="L58" s="71">
        <f t="shared" si="3"/>
        <v>0.003587962962963112</v>
      </c>
      <c r="M58" s="85">
        <v>0.6962384259259259</v>
      </c>
      <c r="N58" s="14"/>
      <c r="O58" s="14"/>
    </row>
    <row r="59" spans="1:15" s="9" customFormat="1" ht="15">
      <c r="A59" s="53">
        <v>10</v>
      </c>
      <c r="B59" s="46">
        <v>19</v>
      </c>
      <c r="C59" s="47" t="s">
        <v>84</v>
      </c>
      <c r="D59" s="46">
        <v>1998</v>
      </c>
      <c r="E59" s="48" t="s">
        <v>47</v>
      </c>
      <c r="F59" s="76">
        <v>0.678125</v>
      </c>
      <c r="G59" s="46">
        <v>3</v>
      </c>
      <c r="H59" s="46">
        <v>2</v>
      </c>
      <c r="I59" s="46">
        <f>SUM(G59:H59)</f>
        <v>5</v>
      </c>
      <c r="J59" s="77">
        <f>M59-F59</f>
        <v>0.018738425925926006</v>
      </c>
      <c r="K59" s="77"/>
      <c r="L59" s="71">
        <f t="shared" si="3"/>
        <v>0.004560185185185264</v>
      </c>
      <c r="M59" s="85">
        <v>0.696863425925926</v>
      </c>
      <c r="N59" s="14"/>
      <c r="O59" s="14"/>
    </row>
    <row r="60" spans="1:15" s="9" customFormat="1" ht="15">
      <c r="A60" s="53">
        <v>11</v>
      </c>
      <c r="B60" s="46">
        <v>18</v>
      </c>
      <c r="C60" s="47" t="s">
        <v>57</v>
      </c>
      <c r="D60" s="46">
        <v>1998</v>
      </c>
      <c r="E60" s="47" t="s">
        <v>55</v>
      </c>
      <c r="F60" s="76">
        <v>0.6777777777777777</v>
      </c>
      <c r="G60" s="46">
        <v>5</v>
      </c>
      <c r="H60" s="46">
        <v>2</v>
      </c>
      <c r="I60" s="46">
        <f>SUM(G60:H60)</f>
        <v>7</v>
      </c>
      <c r="J60" s="77">
        <f>M60-F60</f>
        <v>0.021087962962963003</v>
      </c>
      <c r="K60" s="77"/>
      <c r="L60" s="71">
        <f t="shared" si="3"/>
        <v>0.0069097222222222615</v>
      </c>
      <c r="M60" s="85">
        <v>0.6988657407407407</v>
      </c>
      <c r="N60" s="14"/>
      <c r="O60" s="14"/>
    </row>
    <row r="61" spans="1:15" s="9" customFormat="1" ht="15">
      <c r="A61" s="46"/>
      <c r="B61" s="46">
        <v>23</v>
      </c>
      <c r="C61" s="105" t="s">
        <v>83</v>
      </c>
      <c r="D61" s="66">
        <v>1998</v>
      </c>
      <c r="E61" s="105" t="s">
        <v>36</v>
      </c>
      <c r="F61" s="76">
        <v>0.679513888888889</v>
      </c>
      <c r="G61" s="46"/>
      <c r="H61" s="46"/>
      <c r="I61" s="46"/>
      <c r="J61" s="77" t="s">
        <v>109</v>
      </c>
      <c r="K61" s="77"/>
      <c r="L61" s="71"/>
      <c r="M61" s="85">
        <v>0.8333333333333334</v>
      </c>
      <c r="N61" s="14"/>
      <c r="O61" s="14"/>
    </row>
    <row r="62" spans="1:15" s="9" customFormat="1" ht="15">
      <c r="A62" s="93"/>
      <c r="B62" s="94"/>
      <c r="C62" s="95"/>
      <c r="D62" s="59"/>
      <c r="E62" s="65"/>
      <c r="F62" s="80"/>
      <c r="G62" s="59"/>
      <c r="H62" s="59"/>
      <c r="I62" s="59"/>
      <c r="J62" s="91"/>
      <c r="K62" s="91"/>
      <c r="L62" s="96"/>
      <c r="M62" s="86"/>
      <c r="N62" s="14"/>
      <c r="O62" s="14"/>
    </row>
    <row r="63" spans="1:15" s="9" customFormat="1" ht="15">
      <c r="A63" s="58"/>
      <c r="B63" s="59"/>
      <c r="C63" s="65"/>
      <c r="D63" s="59"/>
      <c r="E63" s="65"/>
      <c r="F63" s="80"/>
      <c r="G63" s="59"/>
      <c r="H63" s="59"/>
      <c r="I63" s="59"/>
      <c r="J63" s="91"/>
      <c r="K63" s="91"/>
      <c r="L63" s="96"/>
      <c r="M63" s="86"/>
      <c r="N63" s="14"/>
      <c r="O63" s="14"/>
    </row>
    <row r="64" spans="1:12" s="63" customFormat="1" ht="15.75">
      <c r="A64" s="58"/>
      <c r="B64" s="59"/>
      <c r="C64" s="65"/>
      <c r="D64" s="59"/>
      <c r="E64" s="65"/>
      <c r="F64" s="80"/>
      <c r="G64" s="59"/>
      <c r="H64" s="59"/>
      <c r="I64" s="59"/>
      <c r="J64" s="91"/>
      <c r="K64" s="91"/>
      <c r="L64" s="96"/>
    </row>
    <row r="65" spans="1:13" s="42" customFormat="1" ht="15.75">
      <c r="A65" s="83" t="s">
        <v>8</v>
      </c>
      <c r="B65" s="83"/>
      <c r="C65" s="125"/>
      <c r="D65" s="125"/>
      <c r="E65" s="61" t="s">
        <v>20</v>
      </c>
      <c r="F65" s="61"/>
      <c r="G65" s="62" t="s">
        <v>16</v>
      </c>
      <c r="H65" s="62"/>
      <c r="I65" s="62"/>
      <c r="J65" s="64"/>
      <c r="K65" s="64"/>
      <c r="L65" s="39"/>
      <c r="M65" s="44"/>
    </row>
    <row r="66" spans="1:13" s="42" customFormat="1" ht="15">
      <c r="A66" s="100" t="s">
        <v>0</v>
      </c>
      <c r="B66" s="100" t="s">
        <v>22</v>
      </c>
      <c r="C66" s="101" t="s">
        <v>1</v>
      </c>
      <c r="D66" s="100" t="s">
        <v>2</v>
      </c>
      <c r="E66" s="100" t="s">
        <v>3</v>
      </c>
      <c r="F66" s="100" t="s">
        <v>18</v>
      </c>
      <c r="G66" s="100" t="s">
        <v>4</v>
      </c>
      <c r="H66" s="100" t="s">
        <v>6</v>
      </c>
      <c r="I66" s="100" t="s">
        <v>5</v>
      </c>
      <c r="J66" s="103" t="s">
        <v>17</v>
      </c>
      <c r="K66" s="103"/>
      <c r="L66" s="100" t="s">
        <v>14</v>
      </c>
      <c r="M66" s="84"/>
    </row>
    <row r="67" spans="1:13" s="42" customFormat="1" ht="15">
      <c r="A67" s="97" t="s">
        <v>62</v>
      </c>
      <c r="B67" s="115" t="s">
        <v>63</v>
      </c>
      <c r="C67" s="102" t="s">
        <v>64</v>
      </c>
      <c r="D67" s="97"/>
      <c r="E67" s="97" t="s">
        <v>65</v>
      </c>
      <c r="F67" s="97" t="s">
        <v>66</v>
      </c>
      <c r="G67" s="97" t="s">
        <v>6</v>
      </c>
      <c r="H67" s="97" t="s">
        <v>67</v>
      </c>
      <c r="I67" s="98" t="s">
        <v>68</v>
      </c>
      <c r="J67" s="98" t="s">
        <v>69</v>
      </c>
      <c r="K67" s="98"/>
      <c r="L67" s="98" t="s">
        <v>70</v>
      </c>
      <c r="M67" s="45" t="s">
        <v>24</v>
      </c>
    </row>
    <row r="68" spans="1:13" s="42" customFormat="1" ht="15">
      <c r="A68" s="46">
        <v>1</v>
      </c>
      <c r="B68" s="46">
        <v>36</v>
      </c>
      <c r="C68" s="104" t="s">
        <v>89</v>
      </c>
      <c r="D68" s="46">
        <v>2000</v>
      </c>
      <c r="E68" s="47" t="s">
        <v>55</v>
      </c>
      <c r="F68" s="76">
        <v>0.684027777777777</v>
      </c>
      <c r="G68" s="46">
        <v>2</v>
      </c>
      <c r="H68" s="46">
        <v>3</v>
      </c>
      <c r="I68" s="46">
        <f>SUM(G68:H68)</f>
        <v>5</v>
      </c>
      <c r="J68" s="49">
        <f>M68-F68</f>
        <v>0.01892361111111185</v>
      </c>
      <c r="K68" s="49"/>
      <c r="L68" s="56"/>
      <c r="M68" s="84">
        <v>0.7029513888888889</v>
      </c>
    </row>
    <row r="69" spans="1:13" s="42" customFormat="1" ht="15">
      <c r="A69" s="46">
        <v>2</v>
      </c>
      <c r="B69" s="46">
        <v>30</v>
      </c>
      <c r="C69" s="65" t="s">
        <v>86</v>
      </c>
      <c r="D69" s="46">
        <v>2001</v>
      </c>
      <c r="E69" s="50" t="s">
        <v>81</v>
      </c>
      <c r="F69" s="76">
        <v>0.6819444444444445</v>
      </c>
      <c r="G69" s="46">
        <v>2</v>
      </c>
      <c r="H69" s="46">
        <v>3</v>
      </c>
      <c r="I69" s="46">
        <f>SUM(G69:H69)</f>
        <v>5</v>
      </c>
      <c r="J69" s="49">
        <f>M69-F69</f>
        <v>0.01908564814814806</v>
      </c>
      <c r="K69" s="49"/>
      <c r="L69" s="56">
        <f>J69-"0:27:15"</f>
        <v>0.0001620370370369502</v>
      </c>
      <c r="M69" s="84">
        <v>0.7010300925925925</v>
      </c>
    </row>
    <row r="70" spans="1:13" s="42" customFormat="1" ht="15">
      <c r="A70" s="46">
        <v>3</v>
      </c>
      <c r="B70" s="46">
        <v>31</v>
      </c>
      <c r="C70" s="104" t="s">
        <v>87</v>
      </c>
      <c r="D70" s="55">
        <v>2001</v>
      </c>
      <c r="E70" s="48" t="s">
        <v>47</v>
      </c>
      <c r="F70" s="49">
        <v>0.682291666666667</v>
      </c>
      <c r="G70" s="46">
        <v>4</v>
      </c>
      <c r="H70" s="46">
        <v>3</v>
      </c>
      <c r="I70" s="46">
        <f>SUM(G70:H70)</f>
        <v>7</v>
      </c>
      <c r="J70" s="49">
        <f>M70-F70</f>
        <v>0.019953703703703418</v>
      </c>
      <c r="K70" s="49"/>
      <c r="L70" s="56">
        <f aca="true" t="shared" si="4" ref="L70:L75">J70-"0:27:15"</f>
        <v>0.0010300925925923084</v>
      </c>
      <c r="M70" s="84">
        <v>0.7022453703703704</v>
      </c>
    </row>
    <row r="71" spans="1:13" s="42" customFormat="1" ht="15">
      <c r="A71" s="46">
        <v>4</v>
      </c>
      <c r="B71" s="46">
        <v>33</v>
      </c>
      <c r="C71" s="104" t="s">
        <v>85</v>
      </c>
      <c r="D71" s="46">
        <v>2001</v>
      </c>
      <c r="E71" s="47" t="s">
        <v>82</v>
      </c>
      <c r="F71" s="49">
        <v>0.682986111111111</v>
      </c>
      <c r="G71" s="46">
        <v>1</v>
      </c>
      <c r="H71" s="46">
        <v>1</v>
      </c>
      <c r="I71" s="46">
        <f>SUM(G71:H71)</f>
        <v>2</v>
      </c>
      <c r="J71" s="49">
        <f>M71-F71</f>
        <v>0.02055555555555577</v>
      </c>
      <c r="K71" s="49"/>
      <c r="L71" s="56">
        <f t="shared" si="4"/>
        <v>0.0016319444444446614</v>
      </c>
      <c r="M71" s="84">
        <v>0.7035416666666667</v>
      </c>
    </row>
    <row r="72" spans="1:13" s="42" customFormat="1" ht="15">
      <c r="A72" s="46">
        <v>5</v>
      </c>
      <c r="B72" s="46">
        <v>34</v>
      </c>
      <c r="C72" s="47" t="s">
        <v>88</v>
      </c>
      <c r="D72" s="55">
        <v>2001</v>
      </c>
      <c r="E72" s="48" t="s">
        <v>47</v>
      </c>
      <c r="F72" s="76">
        <v>0.683333333333333</v>
      </c>
      <c r="G72" s="46">
        <v>3</v>
      </c>
      <c r="H72" s="46">
        <v>5</v>
      </c>
      <c r="I72" s="46">
        <f>SUM(G72:H72)</f>
        <v>8</v>
      </c>
      <c r="J72" s="49">
        <f>M72-F72</f>
        <v>0.020682870370370754</v>
      </c>
      <c r="K72" s="49"/>
      <c r="L72" s="56">
        <f t="shared" si="4"/>
        <v>0.0017592592592596441</v>
      </c>
      <c r="M72" s="84">
        <v>0.7040162037037038</v>
      </c>
    </row>
    <row r="73" spans="1:13" s="42" customFormat="1" ht="15">
      <c r="A73" s="46">
        <v>6</v>
      </c>
      <c r="B73" s="46">
        <v>35</v>
      </c>
      <c r="C73" s="47" t="s">
        <v>92</v>
      </c>
      <c r="D73" s="46">
        <v>2001</v>
      </c>
      <c r="E73" s="48" t="s">
        <v>43</v>
      </c>
      <c r="F73" s="49">
        <v>0.683680555555555</v>
      </c>
      <c r="G73" s="46">
        <v>4</v>
      </c>
      <c r="H73" s="46">
        <v>4</v>
      </c>
      <c r="I73" s="46">
        <f>SUM(G73:H73)</f>
        <v>8</v>
      </c>
      <c r="J73" s="49">
        <f>M73-F73</f>
        <v>0.021296296296296924</v>
      </c>
      <c r="K73" s="49"/>
      <c r="L73" s="56">
        <f t="shared" si="4"/>
        <v>0.002372685185185814</v>
      </c>
      <c r="M73" s="84">
        <v>0.7049768518518519</v>
      </c>
    </row>
    <row r="74" spans="1:13" s="42" customFormat="1" ht="15">
      <c r="A74" s="46">
        <v>7</v>
      </c>
      <c r="B74" s="46">
        <v>29</v>
      </c>
      <c r="C74" s="47" t="s">
        <v>91</v>
      </c>
      <c r="D74" s="46">
        <v>2001</v>
      </c>
      <c r="E74" s="48" t="s">
        <v>43</v>
      </c>
      <c r="F74" s="49">
        <v>0.6815972222222223</v>
      </c>
      <c r="G74" s="46">
        <v>3</v>
      </c>
      <c r="H74" s="46">
        <v>3</v>
      </c>
      <c r="I74" s="46">
        <f>SUM(G74:H74)</f>
        <v>6</v>
      </c>
      <c r="J74" s="49">
        <f>M74-F74</f>
        <v>0.02195601851851836</v>
      </c>
      <c r="K74" s="49"/>
      <c r="L74" s="56">
        <f t="shared" si="4"/>
        <v>0.003032407407407251</v>
      </c>
      <c r="M74" s="84">
        <v>0.7035532407407407</v>
      </c>
    </row>
    <row r="75" spans="1:13" s="42" customFormat="1" ht="15">
      <c r="A75" s="46">
        <v>8</v>
      </c>
      <c r="B75" s="46">
        <v>32</v>
      </c>
      <c r="C75" s="47" t="s">
        <v>90</v>
      </c>
      <c r="D75" s="46">
        <v>2001</v>
      </c>
      <c r="E75" s="47" t="s">
        <v>55</v>
      </c>
      <c r="F75" s="76">
        <v>0.682638888888889</v>
      </c>
      <c r="G75" s="46">
        <v>2</v>
      </c>
      <c r="H75" s="46">
        <v>5</v>
      </c>
      <c r="I75" s="46">
        <f>SUM(G75:H75)</f>
        <v>7</v>
      </c>
      <c r="J75" s="49">
        <f>M75-F75</f>
        <v>0.02283564814814809</v>
      </c>
      <c r="K75" s="49"/>
      <c r="L75" s="56">
        <f t="shared" si="4"/>
        <v>0.003912037037036981</v>
      </c>
      <c r="M75" s="84">
        <v>0.7054745370370371</v>
      </c>
    </row>
    <row r="76" spans="1:13" s="9" customFormat="1" ht="15">
      <c r="A76" s="59"/>
      <c r="B76" s="59"/>
      <c r="C76" s="8"/>
      <c r="D76" s="4"/>
      <c r="E76" s="4"/>
      <c r="F76" s="4"/>
      <c r="G76" s="4"/>
      <c r="H76" s="4"/>
      <c r="I76" s="4"/>
      <c r="J76" s="10"/>
      <c r="K76" s="10"/>
      <c r="L76" s="35"/>
      <c r="M76" s="14"/>
    </row>
    <row r="77" spans="1:13" s="9" customFormat="1" ht="15">
      <c r="A77" s="59"/>
      <c r="B77" s="59"/>
      <c r="C77" s="8"/>
      <c r="D77" s="4"/>
      <c r="E77" s="4"/>
      <c r="F77" s="4"/>
      <c r="G77" s="4"/>
      <c r="H77" s="4"/>
      <c r="I77" s="4"/>
      <c r="J77" s="10"/>
      <c r="K77" s="10"/>
      <c r="L77" s="35"/>
      <c r="M77" s="14"/>
    </row>
    <row r="78" spans="1:13" s="32" customFormat="1" ht="15">
      <c r="A78" s="59"/>
      <c r="B78" s="59"/>
      <c r="C78" s="8"/>
      <c r="D78" s="4"/>
      <c r="E78" s="4"/>
      <c r="F78" s="4"/>
      <c r="G78" s="4"/>
      <c r="H78" s="4"/>
      <c r="I78" s="4"/>
      <c r="J78" s="10"/>
      <c r="K78" s="10"/>
      <c r="L78" s="35"/>
      <c r="M78" s="33"/>
    </row>
    <row r="79" spans="1:12" s="68" customFormat="1" ht="15.75">
      <c r="A79" s="59"/>
      <c r="B79" s="59"/>
      <c r="C79" s="8"/>
      <c r="D79" s="4"/>
      <c r="E79" s="4"/>
      <c r="F79" s="4"/>
      <c r="G79" s="4"/>
      <c r="H79" s="4"/>
      <c r="I79" s="4"/>
      <c r="J79" s="10"/>
      <c r="K79" s="10"/>
      <c r="L79" s="35"/>
    </row>
    <row r="80" spans="1:12" s="42" customFormat="1" ht="15">
      <c r="A80" s="59"/>
      <c r="B80" s="59"/>
      <c r="C80" s="14"/>
      <c r="D80" s="11"/>
      <c r="E80" s="11"/>
      <c r="F80" s="11"/>
      <c r="G80" s="11"/>
      <c r="H80" s="11"/>
      <c r="I80" s="29"/>
      <c r="J80" s="31"/>
      <c r="K80" s="31"/>
      <c r="L80" s="11"/>
    </row>
    <row r="81" spans="1:12" s="42" customFormat="1" ht="15.75">
      <c r="A81" s="82" t="s">
        <v>11</v>
      </c>
      <c r="B81" s="82"/>
      <c r="C81" s="125"/>
      <c r="D81" s="125"/>
      <c r="E81" s="61" t="s">
        <v>21</v>
      </c>
      <c r="F81" s="61"/>
      <c r="G81" s="62" t="s">
        <v>16</v>
      </c>
      <c r="H81" s="62"/>
      <c r="I81" s="62"/>
      <c r="J81" s="72"/>
      <c r="K81" s="72"/>
      <c r="L81" s="67"/>
    </row>
    <row r="82" spans="1:13" s="42" customFormat="1" ht="15">
      <c r="A82" s="100" t="s">
        <v>0</v>
      </c>
      <c r="B82" s="100" t="s">
        <v>22</v>
      </c>
      <c r="C82" s="101" t="s">
        <v>1</v>
      </c>
      <c r="D82" s="100" t="s">
        <v>2</v>
      </c>
      <c r="E82" s="100" t="s">
        <v>3</v>
      </c>
      <c r="F82" s="100" t="s">
        <v>18</v>
      </c>
      <c r="G82" s="100" t="s">
        <v>4</v>
      </c>
      <c r="H82" s="100" t="s">
        <v>6</v>
      </c>
      <c r="I82" s="100" t="s">
        <v>5</v>
      </c>
      <c r="J82" s="103" t="s">
        <v>17</v>
      </c>
      <c r="K82" s="103"/>
      <c r="L82" s="100" t="s">
        <v>14</v>
      </c>
      <c r="M82" s="44" t="s">
        <v>24</v>
      </c>
    </row>
    <row r="83" spans="1:13" s="42" customFormat="1" ht="15">
      <c r="A83" s="97" t="s">
        <v>62</v>
      </c>
      <c r="B83" s="115" t="s">
        <v>63</v>
      </c>
      <c r="C83" s="102" t="s">
        <v>64</v>
      </c>
      <c r="D83" s="97"/>
      <c r="E83" s="97" t="s">
        <v>65</v>
      </c>
      <c r="F83" s="97" t="s">
        <v>66</v>
      </c>
      <c r="G83" s="97" t="s">
        <v>6</v>
      </c>
      <c r="H83" s="97" t="s">
        <v>67</v>
      </c>
      <c r="I83" s="98" t="s">
        <v>68</v>
      </c>
      <c r="J83" s="98" t="s">
        <v>69</v>
      </c>
      <c r="K83" s="98"/>
      <c r="L83" s="98" t="s">
        <v>70</v>
      </c>
      <c r="M83" s="44"/>
    </row>
    <row r="84" spans="1:13" s="42" customFormat="1" ht="15">
      <c r="A84" s="46">
        <v>1</v>
      </c>
      <c r="B84" s="46">
        <v>38</v>
      </c>
      <c r="C84" s="78" t="s">
        <v>93</v>
      </c>
      <c r="D84" s="55">
        <v>1997</v>
      </c>
      <c r="E84" s="51" t="s">
        <v>34</v>
      </c>
      <c r="F84" s="77">
        <v>0.688888888888889</v>
      </c>
      <c r="G84" s="46">
        <v>1</v>
      </c>
      <c r="H84" s="46">
        <v>2</v>
      </c>
      <c r="I84" s="46">
        <f>SUM(G84:H84)</f>
        <v>3</v>
      </c>
      <c r="J84" s="49">
        <f>M84-F84</f>
        <v>0.02199074074074059</v>
      </c>
      <c r="K84" s="49"/>
      <c r="L84" s="49"/>
      <c r="M84" s="84">
        <v>0.7108796296296296</v>
      </c>
    </row>
    <row r="85" spans="1:13" s="42" customFormat="1" ht="15">
      <c r="A85" s="46">
        <v>2</v>
      </c>
      <c r="B85" s="46">
        <v>39</v>
      </c>
      <c r="C85" s="78" t="s">
        <v>48</v>
      </c>
      <c r="D85" s="55">
        <v>1996</v>
      </c>
      <c r="E85" s="51" t="s">
        <v>47</v>
      </c>
      <c r="F85" s="77">
        <v>0.689236111111111</v>
      </c>
      <c r="G85" s="46">
        <v>3</v>
      </c>
      <c r="H85" s="46">
        <v>2</v>
      </c>
      <c r="I85" s="46">
        <f>SUM(G85:H85)</f>
        <v>5</v>
      </c>
      <c r="J85" s="49">
        <f>M85-F85</f>
        <v>0.02356481481481487</v>
      </c>
      <c r="K85" s="49"/>
      <c r="L85" s="49">
        <f>J85-"0:31:40"</f>
        <v>0.0015740740740741305</v>
      </c>
      <c r="M85" s="84">
        <v>0.7128009259259259</v>
      </c>
    </row>
    <row r="86" spans="1:13" s="42" customFormat="1" ht="15">
      <c r="A86" s="46">
        <v>3</v>
      </c>
      <c r="B86" s="46">
        <v>37</v>
      </c>
      <c r="C86" s="47" t="s">
        <v>35</v>
      </c>
      <c r="D86" s="46">
        <v>1997</v>
      </c>
      <c r="E86" s="47" t="s">
        <v>36</v>
      </c>
      <c r="F86" s="77">
        <v>0.6885416666666666</v>
      </c>
      <c r="G86" s="46">
        <v>0</v>
      </c>
      <c r="H86" s="46">
        <v>2</v>
      </c>
      <c r="I86" s="46">
        <f>SUM(G86:H86)</f>
        <v>2</v>
      </c>
      <c r="J86" s="49">
        <f>M86-F86</f>
        <v>0.024270833333333464</v>
      </c>
      <c r="K86" s="49"/>
      <c r="L86" s="49">
        <f>J86-"0:31:40"</f>
        <v>0.0022800925925927223</v>
      </c>
      <c r="M86" s="84">
        <v>0.7128125000000001</v>
      </c>
    </row>
    <row r="87" spans="1:13" s="42" customFormat="1" ht="15">
      <c r="A87" s="46">
        <v>4</v>
      </c>
      <c r="B87" s="46">
        <v>40</v>
      </c>
      <c r="C87" s="78" t="s">
        <v>94</v>
      </c>
      <c r="D87" s="55">
        <v>1997</v>
      </c>
      <c r="E87" s="47" t="s">
        <v>55</v>
      </c>
      <c r="F87" s="77">
        <v>0.689583333333334</v>
      </c>
      <c r="G87" s="46">
        <v>1</v>
      </c>
      <c r="H87" s="46">
        <v>3</v>
      </c>
      <c r="I87" s="46">
        <f>SUM(G87:H87)</f>
        <v>4</v>
      </c>
      <c r="J87" s="49">
        <f>M87-F87</f>
        <v>0.034687499999999316</v>
      </c>
      <c r="K87" s="49"/>
      <c r="L87" s="49">
        <f>J87-"0:31:40"</f>
        <v>0.012696759259258575</v>
      </c>
      <c r="M87" s="84">
        <v>0.7242708333333333</v>
      </c>
    </row>
    <row r="96" spans="1:12" s="68" customFormat="1" ht="15.75">
      <c r="A96" s="42"/>
      <c r="B96" s="42"/>
      <c r="C96" s="24"/>
      <c r="D96" s="1"/>
      <c r="E96" s="1"/>
      <c r="F96" s="1"/>
      <c r="G96" s="1"/>
      <c r="H96" s="1"/>
      <c r="I96" s="1"/>
      <c r="J96" s="18"/>
      <c r="K96" s="18"/>
      <c r="L96" s="1"/>
    </row>
    <row r="97" spans="1:12" s="42" customFormat="1" ht="15.75">
      <c r="A97" s="82" t="s">
        <v>13</v>
      </c>
      <c r="B97" s="82"/>
      <c r="C97" s="125"/>
      <c r="D97" s="125"/>
      <c r="E97" s="61" t="s">
        <v>21</v>
      </c>
      <c r="F97" s="61"/>
      <c r="G97" s="62" t="s">
        <v>16</v>
      </c>
      <c r="H97" s="62"/>
      <c r="I97" s="62"/>
      <c r="J97" s="72"/>
      <c r="K97" s="72"/>
      <c r="L97" s="67"/>
    </row>
    <row r="98" spans="1:50" s="42" customFormat="1" ht="15">
      <c r="A98" s="100" t="s">
        <v>0</v>
      </c>
      <c r="B98" s="100" t="s">
        <v>22</v>
      </c>
      <c r="C98" s="101" t="s">
        <v>1</v>
      </c>
      <c r="D98" s="100" t="s">
        <v>2</v>
      </c>
      <c r="E98" s="100" t="s">
        <v>3</v>
      </c>
      <c r="F98" s="100" t="s">
        <v>18</v>
      </c>
      <c r="G98" s="100" t="s">
        <v>4</v>
      </c>
      <c r="H98" s="100" t="s">
        <v>6</v>
      </c>
      <c r="I98" s="100" t="s">
        <v>5</v>
      </c>
      <c r="J98" s="103" t="s">
        <v>17</v>
      </c>
      <c r="K98" s="103"/>
      <c r="L98" s="100" t="s">
        <v>14</v>
      </c>
      <c r="M98" s="44" t="s">
        <v>24</v>
      </c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</row>
    <row r="99" spans="1:50" s="42" customFormat="1" ht="15">
      <c r="A99" s="97" t="s">
        <v>62</v>
      </c>
      <c r="B99" s="115" t="s">
        <v>63</v>
      </c>
      <c r="C99" s="102" t="s">
        <v>64</v>
      </c>
      <c r="D99" s="97"/>
      <c r="E99" s="97" t="s">
        <v>65</v>
      </c>
      <c r="F99" s="97" t="s">
        <v>66</v>
      </c>
      <c r="G99" s="97" t="s">
        <v>6</v>
      </c>
      <c r="H99" s="97" t="s">
        <v>67</v>
      </c>
      <c r="I99" s="98" t="s">
        <v>68</v>
      </c>
      <c r="J99" s="98" t="s">
        <v>69</v>
      </c>
      <c r="K99" s="98"/>
      <c r="L99" s="98" t="s">
        <v>70</v>
      </c>
      <c r="M99" s="44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</row>
    <row r="100" spans="1:50" s="42" customFormat="1" ht="15">
      <c r="A100" s="46">
        <v>1</v>
      </c>
      <c r="B100" s="46">
        <v>45</v>
      </c>
      <c r="C100" s="47" t="s">
        <v>59</v>
      </c>
      <c r="D100" s="46">
        <v>1978</v>
      </c>
      <c r="E100" s="47" t="s">
        <v>55</v>
      </c>
      <c r="F100" s="77">
        <v>0.690972222222222</v>
      </c>
      <c r="G100" s="46">
        <v>2</v>
      </c>
      <c r="H100" s="46">
        <v>0</v>
      </c>
      <c r="I100" s="73">
        <f>SUM(G100:H100)</f>
        <v>2</v>
      </c>
      <c r="J100" s="56">
        <f>M100-F100</f>
        <v>0.018576388888889017</v>
      </c>
      <c r="K100" s="56"/>
      <c r="L100" s="49"/>
      <c r="M100" s="45">
        <v>0.709548611111111</v>
      </c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</row>
    <row r="101" spans="1:50" s="42" customFormat="1" ht="15">
      <c r="A101" s="46">
        <v>2</v>
      </c>
      <c r="B101" s="46">
        <v>48</v>
      </c>
      <c r="C101" s="51" t="s">
        <v>58</v>
      </c>
      <c r="D101" s="66">
        <v>1992</v>
      </c>
      <c r="E101" s="48" t="s">
        <v>55</v>
      </c>
      <c r="F101" s="77">
        <v>0.692013888888888</v>
      </c>
      <c r="G101" s="46">
        <v>1</v>
      </c>
      <c r="H101" s="46">
        <v>1</v>
      </c>
      <c r="I101" s="73">
        <f>SUM(G101:H101)</f>
        <v>2</v>
      </c>
      <c r="J101" s="56">
        <f>M101-F101</f>
        <v>0.018842592592593466</v>
      </c>
      <c r="K101" s="56"/>
      <c r="L101" s="49">
        <f>J101-"0:26:45"</f>
        <v>0.00026620370370457683</v>
      </c>
      <c r="M101" s="45">
        <v>0.7108564814814815</v>
      </c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</row>
    <row r="102" spans="1:50" s="42" customFormat="1" ht="15">
      <c r="A102" s="46">
        <v>3</v>
      </c>
      <c r="B102" s="46">
        <v>47</v>
      </c>
      <c r="C102" s="128" t="s">
        <v>38</v>
      </c>
      <c r="D102" s="70">
        <v>1995</v>
      </c>
      <c r="E102" s="48" t="s">
        <v>36</v>
      </c>
      <c r="F102" s="77">
        <v>0.691666666666666</v>
      </c>
      <c r="G102" s="46">
        <v>0</v>
      </c>
      <c r="H102" s="46">
        <v>0</v>
      </c>
      <c r="I102" s="73">
        <f>SUM(G102:H102)</f>
        <v>0</v>
      </c>
      <c r="J102" s="56">
        <f>M102-F102</f>
        <v>0.0189120370370377</v>
      </c>
      <c r="K102" s="56"/>
      <c r="L102" s="49">
        <f>J102-"0:26:45"</f>
        <v>0.0003356481481488101</v>
      </c>
      <c r="M102" s="45">
        <v>0.7105787037037037</v>
      </c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</row>
    <row r="103" spans="1:50" s="42" customFormat="1" ht="15">
      <c r="A103" s="46">
        <v>4</v>
      </c>
      <c r="B103" s="46">
        <v>46</v>
      </c>
      <c r="C103" s="51" t="s">
        <v>30</v>
      </c>
      <c r="D103" s="66">
        <v>1994</v>
      </c>
      <c r="E103" s="50" t="s">
        <v>31</v>
      </c>
      <c r="F103" s="77">
        <v>0.691319444444444</v>
      </c>
      <c r="G103" s="46">
        <v>0</v>
      </c>
      <c r="H103" s="46">
        <v>0</v>
      </c>
      <c r="I103" s="73">
        <f>SUM(G103:H103)</f>
        <v>0</v>
      </c>
      <c r="J103" s="56">
        <f>M103-F103</f>
        <v>0.018946759259259593</v>
      </c>
      <c r="K103" s="56"/>
      <c r="L103" s="49">
        <f>J103-"0:26:45"</f>
        <v>0.00037037037037070467</v>
      </c>
      <c r="M103" s="45">
        <v>0.7102662037037036</v>
      </c>
      <c r="N103" s="65"/>
      <c r="O103" s="65"/>
      <c r="P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</row>
    <row r="104" spans="1:50" s="42" customFormat="1" ht="15">
      <c r="A104" s="46">
        <v>5</v>
      </c>
      <c r="B104" s="46">
        <v>50</v>
      </c>
      <c r="C104" s="51" t="s">
        <v>96</v>
      </c>
      <c r="D104" s="66">
        <v>1970</v>
      </c>
      <c r="E104" s="50" t="s">
        <v>79</v>
      </c>
      <c r="F104" s="77">
        <v>0.692708333333332</v>
      </c>
      <c r="G104" s="73">
        <v>1</v>
      </c>
      <c r="H104" s="53">
        <v>1</v>
      </c>
      <c r="I104" s="73">
        <f>SUM(G104:H104)</f>
        <v>2</v>
      </c>
      <c r="J104" s="56">
        <f>M104-F104</f>
        <v>0.019375000000001252</v>
      </c>
      <c r="K104" s="56"/>
      <c r="L104" s="49">
        <f>J104-"0:26:45"</f>
        <v>0.0007986111111123635</v>
      </c>
      <c r="M104" s="45">
        <v>0.7120833333333333</v>
      </c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</row>
    <row r="105" spans="1:50" s="75" customFormat="1" ht="15">
      <c r="A105" s="46">
        <v>6</v>
      </c>
      <c r="B105" s="46">
        <v>53</v>
      </c>
      <c r="C105" s="47" t="s">
        <v>103</v>
      </c>
      <c r="D105" s="46">
        <v>1989</v>
      </c>
      <c r="E105" s="48" t="s">
        <v>104</v>
      </c>
      <c r="F105" s="77">
        <v>0.693749999999997</v>
      </c>
      <c r="G105" s="116">
        <v>1</v>
      </c>
      <c r="H105" s="116">
        <v>2</v>
      </c>
      <c r="I105" s="73">
        <f>SUM(G105:H105)</f>
        <v>3</v>
      </c>
      <c r="J105" s="56">
        <f>M105-F105</f>
        <v>0.01993055555555856</v>
      </c>
      <c r="K105" s="56"/>
      <c r="L105" s="49">
        <f>J105-"0:26:45"</f>
        <v>0.0013541666666696713</v>
      </c>
      <c r="M105" s="127">
        <v>0.7136805555555555</v>
      </c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</row>
    <row r="106" spans="1:50" s="42" customFormat="1" ht="15">
      <c r="A106" s="46">
        <v>7</v>
      </c>
      <c r="B106" s="46">
        <v>51</v>
      </c>
      <c r="C106" s="47" t="s">
        <v>60</v>
      </c>
      <c r="D106" s="46">
        <v>1983</v>
      </c>
      <c r="E106" s="47" t="s">
        <v>55</v>
      </c>
      <c r="F106" s="77">
        <v>0.693055555555554</v>
      </c>
      <c r="G106" s="46">
        <v>1</v>
      </c>
      <c r="H106" s="46">
        <v>2</v>
      </c>
      <c r="I106" s="73">
        <f>SUM(G106:H106)</f>
        <v>3</v>
      </c>
      <c r="J106" s="56">
        <f>M106-F106</f>
        <v>0.020081018518520066</v>
      </c>
      <c r="K106" s="56"/>
      <c r="L106" s="49">
        <f>J106-"0:26:45"</f>
        <v>0.0015046296296311774</v>
      </c>
      <c r="M106" s="45">
        <v>0.713136574074074</v>
      </c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</row>
    <row r="107" spans="1:50" s="42" customFormat="1" ht="15">
      <c r="A107" s="46">
        <v>8</v>
      </c>
      <c r="B107" s="46">
        <v>43</v>
      </c>
      <c r="C107" s="47" t="s">
        <v>33</v>
      </c>
      <c r="D107" s="46">
        <v>1990</v>
      </c>
      <c r="E107" s="48" t="s">
        <v>32</v>
      </c>
      <c r="F107" s="77">
        <v>0.690277777777778</v>
      </c>
      <c r="G107" s="46">
        <v>2</v>
      </c>
      <c r="H107" s="46">
        <v>2</v>
      </c>
      <c r="I107" s="73">
        <f>SUM(G107:H107)</f>
        <v>4</v>
      </c>
      <c r="J107" s="56">
        <f>M107-F107</f>
        <v>0.020185185185184973</v>
      </c>
      <c r="K107" s="56"/>
      <c r="L107" s="49">
        <f>J107-"0:26:45"</f>
        <v>0.001608796296296084</v>
      </c>
      <c r="M107" s="45">
        <v>0.710462962962963</v>
      </c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</row>
    <row r="108" spans="1:50" s="42" customFormat="1" ht="15">
      <c r="A108" s="46">
        <v>9</v>
      </c>
      <c r="B108" s="46">
        <v>44</v>
      </c>
      <c r="C108" s="47" t="s">
        <v>101</v>
      </c>
      <c r="D108" s="66">
        <v>1994</v>
      </c>
      <c r="E108" s="48" t="s">
        <v>45</v>
      </c>
      <c r="F108" s="77">
        <v>0.6906249999999999</v>
      </c>
      <c r="G108" s="46">
        <v>3</v>
      </c>
      <c r="H108" s="46">
        <v>3</v>
      </c>
      <c r="I108" s="73">
        <f>SUM(G108:H108)</f>
        <v>6</v>
      </c>
      <c r="J108" s="56">
        <f>M108-F108</f>
        <v>0.02042824074074079</v>
      </c>
      <c r="K108" s="56"/>
      <c r="L108" s="49">
        <f>J108-"0:26:45"</f>
        <v>0.0018518518518518996</v>
      </c>
      <c r="M108" s="45">
        <v>0.7110532407407407</v>
      </c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</row>
    <row r="109" spans="1:50" s="42" customFormat="1" ht="15">
      <c r="A109" s="46">
        <v>10</v>
      </c>
      <c r="B109" s="46">
        <v>49</v>
      </c>
      <c r="C109" s="60" t="s">
        <v>95</v>
      </c>
      <c r="D109" s="66">
        <v>1993</v>
      </c>
      <c r="E109" s="48" t="s">
        <v>36</v>
      </c>
      <c r="F109" s="77">
        <v>0.69236111111111</v>
      </c>
      <c r="G109" s="46">
        <v>2</v>
      </c>
      <c r="H109" s="46">
        <v>0</v>
      </c>
      <c r="I109" s="73">
        <f>SUM(G109:H109)</f>
        <v>2</v>
      </c>
      <c r="J109" s="56">
        <f>M109-F109</f>
        <v>0.0244444444444456</v>
      </c>
      <c r="K109" s="56"/>
      <c r="L109" s="49">
        <f>J109-"0:26:45"</f>
        <v>0.005868055555556712</v>
      </c>
      <c r="M109" s="45">
        <v>0.7168055555555556</v>
      </c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</row>
    <row r="110" spans="1:50" s="42" customFormat="1" ht="15">
      <c r="A110" s="46">
        <v>11</v>
      </c>
      <c r="B110" s="46">
        <v>52</v>
      </c>
      <c r="C110" s="47" t="s">
        <v>97</v>
      </c>
      <c r="D110" s="66">
        <v>1981</v>
      </c>
      <c r="E110" s="48" t="s">
        <v>45</v>
      </c>
      <c r="F110" s="77">
        <v>0.693402777777775</v>
      </c>
      <c r="G110" s="46">
        <v>2</v>
      </c>
      <c r="H110" s="46">
        <v>4</v>
      </c>
      <c r="I110" s="73">
        <f>SUM(G110:H110)</f>
        <v>6</v>
      </c>
      <c r="J110" s="56">
        <f>M110-F110</f>
        <v>0.025462962962965685</v>
      </c>
      <c r="K110" s="56"/>
      <c r="L110" s="49">
        <f>J110-"0:26:45"</f>
        <v>0.006886574074076796</v>
      </c>
      <c r="M110" s="45">
        <v>0.7188657407407407</v>
      </c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</row>
    <row r="111" spans="1:50" s="42" customFormat="1" ht="15">
      <c r="A111" s="46">
        <v>12</v>
      </c>
      <c r="B111" s="46">
        <v>41</v>
      </c>
      <c r="C111" s="47" t="s">
        <v>107</v>
      </c>
      <c r="D111" s="66">
        <v>1975</v>
      </c>
      <c r="E111" s="48" t="s">
        <v>45</v>
      </c>
      <c r="F111" s="77">
        <v>0.6899305555555556</v>
      </c>
      <c r="G111" s="46">
        <v>2</v>
      </c>
      <c r="H111" s="46">
        <v>0</v>
      </c>
      <c r="I111" s="73">
        <f>SUM(G111:H111)</f>
        <v>2</v>
      </c>
      <c r="J111" s="56">
        <f>M111-F111</f>
        <v>0.02605324074074078</v>
      </c>
      <c r="K111" s="56"/>
      <c r="L111" s="49">
        <f>J111-"0:26:45"</f>
        <v>0.007476851851851891</v>
      </c>
      <c r="M111" s="45">
        <v>0.7159837962962964</v>
      </c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</row>
    <row r="112" spans="1:50" ht="15">
      <c r="A112" s="46"/>
      <c r="B112" s="46">
        <v>42</v>
      </c>
      <c r="C112" s="60" t="s">
        <v>54</v>
      </c>
      <c r="D112" s="46">
        <v>1995</v>
      </c>
      <c r="E112" s="47" t="s">
        <v>55</v>
      </c>
      <c r="F112" s="77">
        <v>0.690277777777778</v>
      </c>
      <c r="G112" s="46"/>
      <c r="H112" s="46"/>
      <c r="I112" s="73"/>
      <c r="J112" s="56" t="s">
        <v>109</v>
      </c>
      <c r="K112" s="56"/>
      <c r="L112" s="49"/>
      <c r="M112" s="45">
        <v>0.8333333333333334</v>
      </c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</row>
    <row r="115" spans="1:12" s="14" customFormat="1" ht="15">
      <c r="A115" s="59"/>
      <c r="B115" s="59"/>
      <c r="C115" s="65"/>
      <c r="D115" s="59"/>
      <c r="E115" s="65"/>
      <c r="F115" s="91"/>
      <c r="G115" s="59"/>
      <c r="H115" s="59"/>
      <c r="I115" s="92"/>
      <c r="J115" s="89"/>
      <c r="K115" s="89"/>
      <c r="L115" s="69"/>
    </row>
    <row r="116" spans="1:12" s="17" customFormat="1" ht="15">
      <c r="A116" s="59"/>
      <c r="B116" s="59"/>
      <c r="C116" s="65"/>
      <c r="D116" s="59"/>
      <c r="E116" s="65"/>
      <c r="F116" s="91"/>
      <c r="G116" s="59"/>
      <c r="H116" s="59"/>
      <c r="I116" s="92"/>
      <c r="J116" s="89"/>
      <c r="K116" s="89"/>
      <c r="L116" s="69"/>
    </row>
    <row r="117" spans="1:12" s="9" customFormat="1" ht="15">
      <c r="A117" s="40" t="s">
        <v>23</v>
      </c>
      <c r="B117" s="40"/>
      <c r="C117" s="14"/>
      <c r="D117" s="11"/>
      <c r="E117" s="11"/>
      <c r="F117" s="11"/>
      <c r="G117" s="11"/>
      <c r="H117" s="11"/>
      <c r="I117" s="11"/>
      <c r="J117" s="12"/>
      <c r="K117" s="12"/>
      <c r="L117" s="11"/>
    </row>
    <row r="118" spans="1:12" s="9" customFormat="1" ht="15">
      <c r="A118" s="40" t="s">
        <v>98</v>
      </c>
      <c r="B118" s="40"/>
      <c r="C118" s="17"/>
      <c r="D118" s="7"/>
      <c r="E118" s="23"/>
      <c r="F118" s="23"/>
      <c r="G118" s="17"/>
      <c r="H118" s="17"/>
      <c r="I118" s="17"/>
      <c r="J118" s="17"/>
      <c r="K118" s="17"/>
      <c r="L118" s="23"/>
    </row>
    <row r="119" spans="1:12" s="9" customFormat="1" ht="15">
      <c r="A119" s="40"/>
      <c r="B119" s="40"/>
      <c r="C119" s="17"/>
      <c r="D119" s="7"/>
      <c r="E119" s="23"/>
      <c r="F119" s="23"/>
      <c r="G119" s="17"/>
      <c r="H119" s="17"/>
      <c r="I119" s="17"/>
      <c r="J119" s="17"/>
      <c r="K119" s="17"/>
      <c r="L119" s="23"/>
    </row>
    <row r="120" spans="1:12" s="9" customFormat="1" ht="15">
      <c r="A120" s="40"/>
      <c r="B120" s="40"/>
      <c r="C120" s="17"/>
      <c r="D120" s="7"/>
      <c r="E120" s="23"/>
      <c r="F120" s="23"/>
      <c r="G120" s="17"/>
      <c r="H120" s="17"/>
      <c r="I120" s="17"/>
      <c r="J120" s="17"/>
      <c r="K120" s="17"/>
      <c r="L120" s="23"/>
    </row>
    <row r="121" spans="1:12" s="9" customFormat="1" ht="15">
      <c r="A121" s="40"/>
      <c r="B121" s="40"/>
      <c r="C121" s="17"/>
      <c r="D121" s="7"/>
      <c r="E121" s="23"/>
      <c r="F121" s="23"/>
      <c r="G121" s="17"/>
      <c r="H121" s="17"/>
      <c r="I121" s="17"/>
      <c r="J121" s="17"/>
      <c r="K121" s="17"/>
      <c r="L121" s="23"/>
    </row>
    <row r="122" spans="1:12" s="9" customFormat="1" ht="15">
      <c r="A122" s="40"/>
      <c r="B122" s="40"/>
      <c r="C122" s="17"/>
      <c r="D122" s="7"/>
      <c r="E122" s="23"/>
      <c r="F122" s="23"/>
      <c r="G122" s="17"/>
      <c r="H122" s="17"/>
      <c r="I122" s="17"/>
      <c r="J122" s="17"/>
      <c r="K122" s="17"/>
      <c r="L122" s="23"/>
    </row>
    <row r="123" spans="1:12" s="9" customFormat="1" ht="15">
      <c r="A123" s="40"/>
      <c r="B123" s="40"/>
      <c r="C123" s="17"/>
      <c r="D123" s="7"/>
      <c r="E123" s="23"/>
      <c r="F123" s="23"/>
      <c r="G123" s="17"/>
      <c r="H123" s="17"/>
      <c r="I123" s="17"/>
      <c r="J123" s="17"/>
      <c r="K123" s="17"/>
      <c r="L123" s="23"/>
    </row>
    <row r="124" spans="1:12" s="9" customFormat="1" ht="15">
      <c r="A124" s="40"/>
      <c r="B124" s="40"/>
      <c r="C124" s="17"/>
      <c r="D124" s="7"/>
      <c r="E124" s="23"/>
      <c r="F124" s="23"/>
      <c r="G124" s="17"/>
      <c r="H124" s="17"/>
      <c r="I124" s="17"/>
      <c r="J124" s="17"/>
      <c r="K124" s="17"/>
      <c r="L124" s="23"/>
    </row>
    <row r="125" spans="1:12" s="9" customFormat="1" ht="15">
      <c r="A125" s="40"/>
      <c r="B125" s="40"/>
      <c r="C125" s="17"/>
      <c r="D125" s="7"/>
      <c r="E125" s="23"/>
      <c r="F125" s="23"/>
      <c r="G125" s="17"/>
      <c r="H125" s="17"/>
      <c r="I125" s="17"/>
      <c r="J125" s="17"/>
      <c r="K125" s="17"/>
      <c r="L125" s="23"/>
    </row>
    <row r="126" spans="1:12" s="9" customFormat="1" ht="15">
      <c r="A126" s="40"/>
      <c r="B126" s="40"/>
      <c r="C126" s="17"/>
      <c r="D126" s="7"/>
      <c r="E126" s="23"/>
      <c r="F126" s="23"/>
      <c r="G126" s="17"/>
      <c r="H126" s="17"/>
      <c r="I126" s="17"/>
      <c r="J126" s="17"/>
      <c r="K126" s="17"/>
      <c r="L126" s="23"/>
    </row>
    <row r="127" spans="1:12" s="9" customFormat="1" ht="15">
      <c r="A127" s="40"/>
      <c r="B127" s="40"/>
      <c r="C127" s="17"/>
      <c r="D127" s="7"/>
      <c r="E127" s="23"/>
      <c r="F127" s="23"/>
      <c r="G127" s="17"/>
      <c r="H127" s="17"/>
      <c r="I127" s="17"/>
      <c r="J127" s="17"/>
      <c r="K127" s="17"/>
      <c r="L127" s="23"/>
    </row>
    <row r="128" spans="1:12" s="9" customFormat="1" ht="15">
      <c r="A128" s="40"/>
      <c r="B128" s="40"/>
      <c r="C128" s="17"/>
      <c r="D128" s="7"/>
      <c r="E128" s="23"/>
      <c r="F128" s="23"/>
      <c r="G128" s="17"/>
      <c r="H128" s="17"/>
      <c r="I128" s="17"/>
      <c r="J128" s="17"/>
      <c r="K128" s="17"/>
      <c r="L128" s="23"/>
    </row>
    <row r="129" spans="1:12" s="9" customFormat="1" ht="15">
      <c r="A129" s="40"/>
      <c r="B129" s="40"/>
      <c r="C129" s="17"/>
      <c r="D129" s="7"/>
      <c r="E129" s="23"/>
      <c r="F129" s="23"/>
      <c r="G129" s="17"/>
      <c r="H129" s="17"/>
      <c r="I129" s="17"/>
      <c r="J129" s="17"/>
      <c r="K129" s="17"/>
      <c r="L129" s="23"/>
    </row>
    <row r="130" spans="1:12" s="9" customFormat="1" ht="15">
      <c r="A130" s="40"/>
      <c r="B130" s="40"/>
      <c r="C130" s="17"/>
      <c r="D130" s="7"/>
      <c r="E130" s="23"/>
      <c r="F130" s="23"/>
      <c r="G130" s="17"/>
      <c r="H130" s="17"/>
      <c r="I130" s="17"/>
      <c r="J130" s="17"/>
      <c r="K130" s="17"/>
      <c r="L130" s="23"/>
    </row>
    <row r="131" spans="1:12" s="9" customFormat="1" ht="15">
      <c r="A131" s="40"/>
      <c r="B131" s="40"/>
      <c r="C131" s="17"/>
      <c r="D131" s="7"/>
      <c r="E131" s="23"/>
      <c r="F131" s="23"/>
      <c r="G131" s="17"/>
      <c r="H131" s="17"/>
      <c r="I131" s="17"/>
      <c r="J131" s="17"/>
      <c r="K131" s="17"/>
      <c r="L131" s="23"/>
    </row>
    <row r="132" spans="1:12" s="9" customFormat="1" ht="15">
      <c r="A132" s="40"/>
      <c r="B132" s="40"/>
      <c r="C132" s="17"/>
      <c r="D132" s="7"/>
      <c r="E132" s="23"/>
      <c r="F132" s="23"/>
      <c r="G132" s="17"/>
      <c r="H132" s="17"/>
      <c r="I132" s="17"/>
      <c r="J132" s="17"/>
      <c r="K132" s="17"/>
      <c r="L132" s="23"/>
    </row>
    <row r="133" spans="1:12" s="9" customFormat="1" ht="15">
      <c r="A133" s="40"/>
      <c r="B133" s="40"/>
      <c r="C133" s="17"/>
      <c r="D133" s="7"/>
      <c r="E133" s="23"/>
      <c r="F133" s="23"/>
      <c r="G133" s="17"/>
      <c r="H133" s="17"/>
      <c r="I133" s="17"/>
      <c r="J133" s="17"/>
      <c r="K133" s="17"/>
      <c r="L133" s="23"/>
    </row>
    <row r="134" spans="1:12" s="9" customFormat="1" ht="15">
      <c r="A134" s="40"/>
      <c r="B134" s="40"/>
      <c r="C134" s="17"/>
      <c r="D134" s="7"/>
      <c r="E134" s="23"/>
      <c r="F134" s="23"/>
      <c r="G134" s="17"/>
      <c r="H134" s="17"/>
      <c r="I134" s="17"/>
      <c r="J134" s="17"/>
      <c r="K134" s="17"/>
      <c r="L134" s="23"/>
    </row>
    <row r="135" spans="1:12" s="9" customFormat="1" ht="15">
      <c r="A135" s="42"/>
      <c r="B135" s="42"/>
      <c r="C135" s="16"/>
      <c r="D135" s="20"/>
      <c r="E135" s="20"/>
      <c r="F135" s="20"/>
      <c r="L135" s="20"/>
    </row>
    <row r="136" spans="1:12" s="9" customFormat="1" ht="15">
      <c r="A136" s="42"/>
      <c r="B136" s="42"/>
      <c r="C136" s="16"/>
      <c r="D136" s="20"/>
      <c r="E136" s="20"/>
      <c r="F136" s="20"/>
      <c r="L136" s="20"/>
    </row>
    <row r="137" spans="1:12" s="21" customFormat="1" ht="15">
      <c r="A137" s="42"/>
      <c r="B137" s="42"/>
      <c r="C137" s="16"/>
      <c r="D137" s="20"/>
      <c r="E137" s="20"/>
      <c r="F137" s="20"/>
      <c r="G137" s="9"/>
      <c r="H137" s="9"/>
      <c r="I137" s="9"/>
      <c r="J137" s="9"/>
      <c r="K137" s="9"/>
      <c r="L137" s="20"/>
    </row>
    <row r="138" spans="3:12" ht="15">
      <c r="C138" s="16"/>
      <c r="D138" s="20"/>
      <c r="E138" s="20"/>
      <c r="F138" s="20"/>
      <c r="G138" s="9"/>
      <c r="H138" s="9"/>
      <c r="I138" s="9"/>
      <c r="J138" s="9"/>
      <c r="K138" s="9"/>
      <c r="L138" s="20"/>
    </row>
    <row r="139" spans="1:12" ht="15">
      <c r="A139" s="74"/>
      <c r="B139" s="74"/>
      <c r="C139" s="25"/>
      <c r="D139" s="15"/>
      <c r="E139" s="15"/>
      <c r="F139" s="15"/>
      <c r="G139" s="21"/>
      <c r="H139" s="21"/>
      <c r="I139" s="21"/>
      <c r="J139" s="21"/>
      <c r="K139" s="21"/>
      <c r="L139" s="15"/>
    </row>
    <row r="140" spans="1:11" ht="15">
      <c r="A140" s="82"/>
      <c r="B140" s="82"/>
      <c r="C140" s="26"/>
      <c r="D140" s="3"/>
      <c r="E140" s="3"/>
      <c r="F140" s="3"/>
      <c r="G140" s="3"/>
      <c r="H140" s="3"/>
      <c r="I140" s="3"/>
      <c r="J140" s="19"/>
      <c r="K140" s="19"/>
    </row>
    <row r="141" spans="1:11" ht="15">
      <c r="A141" s="59"/>
      <c r="B141" s="59"/>
      <c r="G141" s="4"/>
      <c r="H141" s="4"/>
      <c r="I141" s="4"/>
      <c r="J141" s="10"/>
      <c r="K141" s="10"/>
    </row>
    <row r="142" spans="1:11" ht="15">
      <c r="A142" s="59"/>
      <c r="B142" s="59"/>
      <c r="G142" s="4"/>
      <c r="H142" s="4"/>
      <c r="I142" s="4"/>
      <c r="J142" s="10"/>
      <c r="K142" s="10"/>
    </row>
    <row r="143" spans="1:11" ht="15">
      <c r="A143" s="59"/>
      <c r="B143" s="59"/>
      <c r="C143" s="27"/>
      <c r="D143" s="4"/>
      <c r="E143" s="4"/>
      <c r="F143" s="4"/>
      <c r="G143" s="4"/>
      <c r="H143" s="4"/>
      <c r="I143" s="4"/>
      <c r="J143" s="5"/>
      <c r="K143" s="5"/>
    </row>
    <row r="145" spans="3:6" ht="15">
      <c r="C145" s="28"/>
      <c r="D145" s="6"/>
      <c r="E145" s="6"/>
      <c r="F145" s="6"/>
    </row>
    <row r="153" spans="1:12" s="7" customFormat="1" ht="15">
      <c r="A153" s="42"/>
      <c r="B153" s="42"/>
      <c r="C153" s="24"/>
      <c r="D153" s="1"/>
      <c r="E153" s="1"/>
      <c r="F153" s="1"/>
      <c r="G153" s="1"/>
      <c r="H153" s="1"/>
      <c r="I153" s="1"/>
      <c r="J153" s="18"/>
      <c r="K153" s="18"/>
      <c r="L153" s="1"/>
    </row>
    <row r="155" spans="1:12" ht="15">
      <c r="A155" s="65"/>
      <c r="B155" s="59"/>
      <c r="C155" s="22"/>
      <c r="D155" s="6"/>
      <c r="E155" s="11"/>
      <c r="F155" s="11"/>
      <c r="G155" s="6"/>
      <c r="H155" s="6"/>
      <c r="I155" s="6"/>
      <c r="J155" s="5"/>
      <c r="K155" s="5"/>
      <c r="L155" s="6"/>
    </row>
  </sheetData>
  <sheetProtection/>
  <mergeCells count="10">
    <mergeCell ref="G9:L9"/>
    <mergeCell ref="A7:J7"/>
    <mergeCell ref="A6:J6"/>
    <mergeCell ref="C81:D81"/>
    <mergeCell ref="C33:D33"/>
    <mergeCell ref="C97:D97"/>
    <mergeCell ref="C47:D47"/>
    <mergeCell ref="C65:D65"/>
    <mergeCell ref="C10:D10"/>
    <mergeCell ref="C21:D21"/>
  </mergeCells>
  <printOptions/>
  <pageMargins left="0.25" right="0.25" top="0.75" bottom="0.75" header="0.3" footer="0.3"/>
  <pageSetup horizontalDpi="600" verticalDpi="600" orientation="portrait" paperSize="9" r:id="rId2"/>
  <headerFooter>
    <oddFooter>&amp;C&amp;"-,Harilik"&amp;11EMV SPRINT 10.09.2016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Silva</dc:creator>
  <cp:keywords/>
  <dc:description/>
  <cp:lastModifiedBy>Kasutaja</cp:lastModifiedBy>
  <cp:lastPrinted>2016-09-10T14:42:33Z</cp:lastPrinted>
  <dcterms:created xsi:type="dcterms:W3CDTF">2002-12-13T19:09:16Z</dcterms:created>
  <dcterms:modified xsi:type="dcterms:W3CDTF">2016-09-10T14:43:11Z</dcterms:modified>
  <cp:category/>
  <cp:version/>
  <cp:contentType/>
  <cp:contentStatus/>
</cp:coreProperties>
</file>